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5480" windowHeight="9255" tabRatio="794" activeTab="1"/>
  </bookViews>
  <sheets>
    <sheet name="S" sheetId="1" r:id="rId1"/>
    <sheet name="M" sheetId="2" r:id="rId2"/>
    <sheet name="L" sheetId="3" r:id="rId3"/>
  </sheets>
  <definedNames>
    <definedName name="_xlnm.Print_Area" localSheetId="1">'M'!$A$1:$O$29</definedName>
    <definedName name="_xlnm.Print_Area" localSheetId="0">'S'!$A$1:$P$27</definedName>
  </definedNames>
  <calcPr fullCalcOnLoad="1"/>
</workbook>
</file>

<file path=xl/sharedStrings.xml><?xml version="1.0" encoding="utf-8"?>
<sst xmlns="http://schemas.openxmlformats.org/spreadsheetml/2006/main" count="190" uniqueCount="89">
  <si>
    <t>контрольное время</t>
  </si>
  <si>
    <t>Штраф на трассе</t>
  </si>
  <si>
    <t>Время</t>
  </si>
  <si>
    <t>Штраф за время</t>
  </si>
  <si>
    <t>Общий штраф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</si>
  <si>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</si>
  <si>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</si>
  <si>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</si>
  <si>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</si>
  <si>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</si>
  <si>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</si>
  <si>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</si>
  <si>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</si>
  <si>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</si>
  <si>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</si>
  <si>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</si>
  <si>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</si>
  <si>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>Всего участников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</si>
  <si>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</si>
  <si>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</si>
  <si>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</si>
  <si>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</si>
  <si>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</si>
  <si>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ФКС Костромской области</t>
  </si>
  <si>
    <t>малинуа</t>
  </si>
  <si>
    <t>Алмаз</t>
  </si>
  <si>
    <t>метис</t>
  </si>
  <si>
    <t>шелти</t>
  </si>
  <si>
    <t>Хлоя</t>
  </si>
  <si>
    <t xml:space="preserve">шелти </t>
  </si>
  <si>
    <t>S</t>
  </si>
  <si>
    <t>M</t>
  </si>
  <si>
    <t>L</t>
  </si>
  <si>
    <t>Кубок г. Костромы</t>
  </si>
  <si>
    <t>Квасова Евгения</t>
  </si>
  <si>
    <t>Дана</t>
  </si>
  <si>
    <t>Бабынина Елена</t>
  </si>
  <si>
    <t>Дик</t>
  </si>
  <si>
    <t>Алексеева Элла</t>
  </si>
  <si>
    <t>к.б. терьер</t>
  </si>
  <si>
    <t>Жаклин</t>
  </si>
  <si>
    <t>рус. Спаниель</t>
  </si>
  <si>
    <t xml:space="preserve">Смирнова Юлия </t>
  </si>
  <si>
    <t>рус. спаниель</t>
  </si>
  <si>
    <t>Ася</t>
  </si>
  <si>
    <t>Соколова Светлана</t>
  </si>
  <si>
    <t>карл. Пудель</t>
  </si>
  <si>
    <t>Вини Пух</t>
  </si>
  <si>
    <t xml:space="preserve">Бабыниана Анастасия </t>
  </si>
  <si>
    <t xml:space="preserve">Рубченя Анастасия </t>
  </si>
  <si>
    <t xml:space="preserve">Бэль </t>
  </si>
  <si>
    <t xml:space="preserve">Марченко Марина </t>
  </si>
  <si>
    <t>Амаретто</t>
  </si>
  <si>
    <t>Карамелька</t>
  </si>
  <si>
    <t xml:space="preserve">Зинчук Виктория </t>
  </si>
  <si>
    <t xml:space="preserve">русский той </t>
  </si>
  <si>
    <t xml:space="preserve">Айза </t>
  </si>
  <si>
    <t xml:space="preserve">Алекинова Татьяна </t>
  </si>
  <si>
    <t xml:space="preserve">Фиалковый Эльф </t>
  </si>
  <si>
    <t>Старкова Анна</t>
  </si>
  <si>
    <t xml:space="preserve">пудель </t>
  </si>
  <si>
    <t>Максик</t>
  </si>
  <si>
    <t xml:space="preserve">Алексеева Элла </t>
  </si>
  <si>
    <t>Ивушка</t>
  </si>
  <si>
    <t xml:space="preserve">Шишкина Алена </t>
  </si>
  <si>
    <t xml:space="preserve">Лолита </t>
  </si>
  <si>
    <t>21 февраля 2010</t>
  </si>
  <si>
    <t>Хрусталева Олеся</t>
  </si>
  <si>
    <t>ам стаф</t>
  </si>
  <si>
    <t>Фрида</t>
  </si>
  <si>
    <t>Молчанова Светлана</t>
  </si>
  <si>
    <t>Яна</t>
  </si>
  <si>
    <t>Саватеева Мария</t>
  </si>
  <si>
    <t>Линда</t>
  </si>
  <si>
    <t xml:space="preserve">Курочкин Станислав </t>
  </si>
  <si>
    <t>Ам. стаф. терьер</t>
  </si>
  <si>
    <t>Джерри</t>
  </si>
  <si>
    <t>Биюжева Вероника</t>
  </si>
  <si>
    <t>Стася</t>
  </si>
  <si>
    <t>снят</t>
  </si>
  <si>
    <t>Тарасова Ольга</t>
  </si>
  <si>
    <t>Капралова Ксения</t>
  </si>
  <si>
    <t>Дина</t>
  </si>
  <si>
    <t>220,00</t>
  </si>
  <si>
    <t>0,00</t>
  </si>
  <si>
    <t>неявка</t>
  </si>
  <si>
    <t>Рубченя Анастасия*</t>
  </si>
  <si>
    <t>* по решению организаторов награждена по одной трассе</t>
  </si>
  <si>
    <t>120,00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</si>
</sst>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color indexed="8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 vertical="top" wrapText="1"/>
    </xf>
    <xf numFmtId="0" fontId="0" fillId="0" borderId="15" xfId="0" applyFill="1" applyBorder="1" applyAlignment="1">
      <alignment/>
    </xf>
    <xf numFmtId="0" fontId="17" fillId="0" borderId="0" xfId="0" applyFont="1" applyBorder="1" applyAlignment="1">
      <alignment horizontal="center" wrapText="1"/>
    </xf>
    <xf numFmtId="0" fontId="5" fillId="0" borderId="15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0" fillId="0" borderId="12" xfId="0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6" fillId="0" borderId="15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Continuous" wrapText="1"/>
    </xf>
    <xf numFmtId="0" fontId="0" fillId="0" borderId="13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49" fontId="0" fillId="0" borderId="17" xfId="0" applyNumberFormat="1" applyFill="1" applyBorder="1" applyAlignment="1">
      <alignment wrapText="1"/>
    </xf>
    <xf numFmtId="0" fontId="1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2" fontId="2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Continuous" wrapText="1"/>
    </xf>
    <xf numFmtId="0" fontId="6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49" fontId="0" fillId="0" borderId="19" xfId="0" applyNumberFormat="1" applyFill="1" applyBorder="1" applyAlignment="1">
      <alignment wrapText="1"/>
    </xf>
    <xf numFmtId="0" fontId="0" fillId="0" borderId="15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right" wrapText="1"/>
    </xf>
    <xf numFmtId="0" fontId="0" fillId="0" borderId="16" xfId="0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2" fontId="0" fillId="0" borderId="13" xfId="0" applyNumberFormat="1" applyFill="1" applyBorder="1" applyAlignment="1">
      <alignment horizontal="right"/>
    </xf>
    <xf numFmtId="0" fontId="0" fillId="0" borderId="18" xfId="0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39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0">
      <selection activeCell="A21" sqref="A21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6.75390625" style="0" customWidth="1"/>
    <col min="16" max="16" width="0.12890625" style="0" customWidth="1"/>
  </cols>
  <sheetData>
    <row r="1" spans="1:15" s="31" customFormat="1" ht="22.5" customHeight="1">
      <c r="A1" s="28" t="s">
        <v>22</v>
      </c>
      <c r="B1" s="7" t="s">
        <v>66</v>
      </c>
      <c r="C1" s="29"/>
      <c r="D1" s="30"/>
      <c r="E1" s="30"/>
      <c r="F1" s="30"/>
      <c r="G1" s="29"/>
      <c r="H1" s="29"/>
      <c r="I1" s="109" t="s">
        <v>33</v>
      </c>
      <c r="J1" s="110"/>
      <c r="K1" s="110"/>
      <c r="L1" s="110"/>
      <c r="M1" s="111"/>
      <c r="N1" s="2"/>
      <c r="O1" s="29"/>
    </row>
    <row r="2" spans="1:15" s="31" customFormat="1" ht="10.5" customHeight="1">
      <c r="A2" s="29"/>
      <c r="B2" s="2"/>
      <c r="C2" s="32"/>
      <c r="D2" s="30"/>
      <c r="E2" s="30"/>
      <c r="F2" s="30"/>
      <c r="G2" s="29"/>
      <c r="H2" s="29"/>
      <c r="I2" s="33"/>
      <c r="J2" s="30"/>
      <c r="K2" s="30"/>
      <c r="L2" s="30"/>
      <c r="M2" s="30"/>
      <c r="N2" s="30"/>
      <c r="O2" s="29"/>
    </row>
    <row r="3" spans="1:15" s="31" customFormat="1" ht="15.75">
      <c r="A3" s="34" t="s">
        <v>13</v>
      </c>
      <c r="B3" s="2"/>
      <c r="C3" s="112" t="s">
        <v>80</v>
      </c>
      <c r="D3" s="112"/>
      <c r="E3" s="2"/>
      <c r="H3" s="35" t="s">
        <v>12</v>
      </c>
      <c r="L3" s="36" t="s">
        <v>23</v>
      </c>
      <c r="M3" s="6"/>
      <c r="N3" s="5"/>
      <c r="O3" s="6"/>
    </row>
    <row r="4" spans="1:8" s="31" customFormat="1" ht="12.75">
      <c r="A4" s="2"/>
      <c r="B4" s="2"/>
      <c r="C4" s="2"/>
      <c r="D4" s="2"/>
      <c r="E4" s="2"/>
      <c r="G4" s="2"/>
      <c r="H4" s="2"/>
    </row>
    <row r="5" spans="1:11" s="31" customFormat="1" ht="18">
      <c r="A5" s="2"/>
      <c r="B5" s="2"/>
      <c r="C5" s="2"/>
      <c r="D5" s="2"/>
      <c r="E5" s="37" t="s">
        <v>14</v>
      </c>
      <c r="G5" s="2"/>
      <c r="H5" s="2"/>
      <c r="I5" s="37" t="s">
        <v>7</v>
      </c>
      <c r="K5" s="2"/>
    </row>
    <row r="6" spans="2:12" s="31" customFormat="1" ht="14.25">
      <c r="B6" s="2"/>
      <c r="C6" s="2"/>
      <c r="D6" s="2"/>
      <c r="E6" s="38" t="s">
        <v>18</v>
      </c>
      <c r="H6" s="12">
        <v>108</v>
      </c>
      <c r="I6" s="38" t="s">
        <v>18</v>
      </c>
      <c r="L6" s="12">
        <v>126</v>
      </c>
    </row>
    <row r="7" spans="2:12" s="31" customFormat="1" ht="15">
      <c r="B7" s="39" t="s">
        <v>17</v>
      </c>
      <c r="C7" s="40">
        <v>10</v>
      </c>
      <c r="D7" s="2"/>
      <c r="E7" s="38" t="s">
        <v>11</v>
      </c>
      <c r="H7" s="13">
        <v>3.8</v>
      </c>
      <c r="I7" s="38" t="s">
        <v>11</v>
      </c>
      <c r="L7" s="13">
        <v>4</v>
      </c>
    </row>
    <row r="8" spans="2:15" s="31" customFormat="1" ht="14.25">
      <c r="B8" s="2"/>
      <c r="C8" s="2"/>
      <c r="D8" s="2"/>
      <c r="E8" s="41" t="s">
        <v>0</v>
      </c>
      <c r="F8" s="2"/>
      <c r="H8" s="78">
        <v>29</v>
      </c>
      <c r="I8" s="41" t="s">
        <v>0</v>
      </c>
      <c r="L8" s="78">
        <v>32</v>
      </c>
      <c r="O8" s="8" t="s">
        <v>30</v>
      </c>
    </row>
    <row r="9" spans="1:15" s="31" customFormat="1" ht="16.5">
      <c r="A9" s="2"/>
      <c r="B9" s="42" t="s">
        <v>16</v>
      </c>
      <c r="E9" s="34" t="s">
        <v>19</v>
      </c>
      <c r="F9" s="2"/>
      <c r="G9" s="2"/>
      <c r="H9" s="78">
        <v>58</v>
      </c>
      <c r="I9" s="34" t="s">
        <v>19</v>
      </c>
      <c r="J9" s="2"/>
      <c r="L9" s="78">
        <v>64</v>
      </c>
      <c r="M9" s="42" t="s">
        <v>21</v>
      </c>
      <c r="N9" s="2"/>
      <c r="O9" s="9"/>
    </row>
    <row r="10" spans="1:16" s="52" customFormat="1" ht="75.75">
      <c r="A10" s="43" t="s">
        <v>6</v>
      </c>
      <c r="B10" s="44" t="s">
        <v>10</v>
      </c>
      <c r="C10" s="45" t="s">
        <v>8</v>
      </c>
      <c r="D10" s="61" t="s">
        <v>9</v>
      </c>
      <c r="E10" s="47" t="s">
        <v>1</v>
      </c>
      <c r="F10" s="48" t="s">
        <v>2</v>
      </c>
      <c r="G10" s="68" t="s">
        <v>3</v>
      </c>
      <c r="H10" s="49" t="s">
        <v>4</v>
      </c>
      <c r="I10" s="69" t="s">
        <v>1</v>
      </c>
      <c r="J10" s="48" t="s">
        <v>2</v>
      </c>
      <c r="K10" s="47" t="s">
        <v>3</v>
      </c>
      <c r="L10" s="49" t="s">
        <v>4</v>
      </c>
      <c r="M10" s="50" t="s">
        <v>5</v>
      </c>
      <c r="N10" s="50" t="s">
        <v>15</v>
      </c>
      <c r="O10" s="43" t="s">
        <v>20</v>
      </c>
      <c r="P10" s="70"/>
    </row>
    <row r="11" spans="1:15" s="51" customFormat="1" ht="12.75">
      <c r="A11" s="90">
        <v>7</v>
      </c>
      <c r="B11" s="26" t="s">
        <v>45</v>
      </c>
      <c r="C11" s="25" t="s">
        <v>46</v>
      </c>
      <c r="D11" s="24" t="s">
        <v>47</v>
      </c>
      <c r="E11" s="23">
        <v>0</v>
      </c>
      <c r="F11" s="97">
        <v>37.4</v>
      </c>
      <c r="G11" s="20">
        <f aca="true" t="shared" si="0" ref="G11:G20">IF(F11=0,120,IF(F11&gt;$H$9,120,IF(F11&lt;$H$8,0,IF($H$9&gt;F11&gt;$H$8,F11-$H$8))))</f>
        <v>8.399999999999999</v>
      </c>
      <c r="H11" s="20">
        <f aca="true" t="shared" si="1" ref="H11:H20">IF(G11=120,120,SUM(E11,G11))</f>
        <v>8.399999999999999</v>
      </c>
      <c r="I11" s="98">
        <v>0</v>
      </c>
      <c r="J11" s="97">
        <v>34.8</v>
      </c>
      <c r="K11" s="20">
        <f aca="true" t="shared" si="2" ref="K11:K20">IF(J11=0,100,IF(J11&gt;$L$9,100,IF(J11&lt;$L$8,0,IF($L$9&gt;J11&gt;$L$8,J11-$L$8))))</f>
        <v>2.799999999999997</v>
      </c>
      <c r="L11" s="20">
        <f aca="true" t="shared" si="3" ref="L11:L20">IF(K11=100,100,SUM(I11,K11))</f>
        <v>2.799999999999997</v>
      </c>
      <c r="M11" s="55">
        <f aca="true" t="shared" si="4" ref="M11:M20">SUM(H11,L11)</f>
        <v>11.199999999999996</v>
      </c>
      <c r="N11" s="20">
        <f aca="true" t="shared" si="5" ref="N11:N20">SUM(F11,J11)</f>
        <v>72.19999999999999</v>
      </c>
      <c r="O11" s="99">
        <v>1</v>
      </c>
    </row>
    <row r="12" spans="1:15" s="31" customFormat="1" ht="12" customHeight="1">
      <c r="A12" s="16">
        <v>3</v>
      </c>
      <c r="B12" s="26" t="s">
        <v>59</v>
      </c>
      <c r="C12" s="25" t="s">
        <v>60</v>
      </c>
      <c r="D12" s="26" t="s">
        <v>61</v>
      </c>
      <c r="E12" s="23">
        <v>0</v>
      </c>
      <c r="F12" s="20">
        <v>33.1</v>
      </c>
      <c r="G12" s="20">
        <f t="shared" si="0"/>
        <v>4.100000000000001</v>
      </c>
      <c r="H12" s="20">
        <f t="shared" si="1"/>
        <v>4.100000000000001</v>
      </c>
      <c r="I12" s="19">
        <v>5</v>
      </c>
      <c r="J12" s="19">
        <v>34.2</v>
      </c>
      <c r="K12" s="20">
        <f t="shared" si="2"/>
        <v>2.200000000000003</v>
      </c>
      <c r="L12" s="20">
        <f t="shared" si="3"/>
        <v>7.200000000000003</v>
      </c>
      <c r="M12" s="55">
        <f t="shared" si="4"/>
        <v>11.300000000000004</v>
      </c>
      <c r="N12" s="20">
        <f t="shared" si="5"/>
        <v>67.30000000000001</v>
      </c>
      <c r="O12" s="19">
        <v>2</v>
      </c>
    </row>
    <row r="13" spans="1:15" s="31" customFormat="1" ht="12" customHeight="1">
      <c r="A13" s="16">
        <v>6</v>
      </c>
      <c r="B13" s="26" t="s">
        <v>48</v>
      </c>
      <c r="C13" s="25" t="s">
        <v>27</v>
      </c>
      <c r="D13" s="26" t="s">
        <v>28</v>
      </c>
      <c r="E13" s="23">
        <v>5</v>
      </c>
      <c r="F13" s="20">
        <v>36.5</v>
      </c>
      <c r="G13" s="20">
        <f t="shared" si="0"/>
        <v>7.5</v>
      </c>
      <c r="H13" s="20">
        <f t="shared" si="1"/>
        <v>12.5</v>
      </c>
      <c r="I13" s="19">
        <v>0</v>
      </c>
      <c r="J13" s="19">
        <v>32.8</v>
      </c>
      <c r="K13" s="20">
        <f t="shared" si="2"/>
        <v>0.7999999999999972</v>
      </c>
      <c r="L13" s="20">
        <f t="shared" si="3"/>
        <v>0.7999999999999972</v>
      </c>
      <c r="M13" s="55">
        <f t="shared" si="4"/>
        <v>13.299999999999997</v>
      </c>
      <c r="N13" s="20">
        <f t="shared" si="5"/>
        <v>69.3</v>
      </c>
      <c r="O13" s="56">
        <v>3</v>
      </c>
    </row>
    <row r="14" spans="1:16" s="31" customFormat="1" ht="12" customHeight="1">
      <c r="A14" s="89">
        <v>1</v>
      </c>
      <c r="B14" s="26" t="s">
        <v>57</v>
      </c>
      <c r="C14" s="26" t="s">
        <v>27</v>
      </c>
      <c r="D14" s="27" t="s">
        <v>58</v>
      </c>
      <c r="E14" s="23">
        <v>5</v>
      </c>
      <c r="F14" s="19">
        <v>38.8</v>
      </c>
      <c r="G14" s="20">
        <f t="shared" si="0"/>
        <v>9.799999999999997</v>
      </c>
      <c r="H14" s="20">
        <f t="shared" si="1"/>
        <v>14.799999999999997</v>
      </c>
      <c r="I14" s="3">
        <v>0</v>
      </c>
      <c r="J14" s="19">
        <v>35.7</v>
      </c>
      <c r="K14" s="20">
        <f t="shared" si="2"/>
        <v>3.700000000000003</v>
      </c>
      <c r="L14" s="20">
        <f t="shared" si="3"/>
        <v>3.700000000000003</v>
      </c>
      <c r="M14" s="55">
        <f t="shared" si="4"/>
        <v>18.5</v>
      </c>
      <c r="N14" s="20">
        <f t="shared" si="5"/>
        <v>74.5</v>
      </c>
      <c r="O14" s="19">
        <v>4</v>
      </c>
      <c r="P14" s="65"/>
    </row>
    <row r="15" spans="1:16" s="31" customFormat="1" ht="12" customHeight="1">
      <c r="A15" s="16">
        <v>8</v>
      </c>
      <c r="B15" s="80" t="s">
        <v>62</v>
      </c>
      <c r="C15" s="80" t="s">
        <v>29</v>
      </c>
      <c r="D15" s="94" t="s">
        <v>63</v>
      </c>
      <c r="E15" s="22">
        <v>0</v>
      </c>
      <c r="F15" s="20">
        <v>42.7</v>
      </c>
      <c r="G15" s="20">
        <f t="shared" si="0"/>
        <v>13.700000000000003</v>
      </c>
      <c r="H15" s="20">
        <f t="shared" si="1"/>
        <v>13.700000000000003</v>
      </c>
      <c r="I15" s="22">
        <v>0</v>
      </c>
      <c r="J15" s="20">
        <v>38.8</v>
      </c>
      <c r="K15" s="20">
        <f t="shared" si="2"/>
        <v>6.799999999999997</v>
      </c>
      <c r="L15" s="20">
        <f t="shared" si="3"/>
        <v>6.799999999999997</v>
      </c>
      <c r="M15" s="55">
        <f t="shared" si="4"/>
        <v>20.5</v>
      </c>
      <c r="N15" s="20">
        <f t="shared" si="5"/>
        <v>81.5</v>
      </c>
      <c r="O15" s="56">
        <v>5</v>
      </c>
      <c r="P15" s="65"/>
    </row>
    <row r="16" spans="1:16" s="31" customFormat="1" ht="12" customHeight="1">
      <c r="A16" s="16">
        <v>9</v>
      </c>
      <c r="B16" s="26" t="s">
        <v>51</v>
      </c>
      <c r="C16" s="25" t="s">
        <v>27</v>
      </c>
      <c r="D16" s="26" t="s">
        <v>52</v>
      </c>
      <c r="E16" s="23">
        <v>5</v>
      </c>
      <c r="F16" s="20">
        <v>48.2</v>
      </c>
      <c r="G16" s="20">
        <f t="shared" si="0"/>
        <v>19.200000000000003</v>
      </c>
      <c r="H16" s="20">
        <f t="shared" si="1"/>
        <v>24.200000000000003</v>
      </c>
      <c r="I16" s="23">
        <v>0</v>
      </c>
      <c r="J16" s="20">
        <v>42.5</v>
      </c>
      <c r="K16" s="20">
        <f t="shared" si="2"/>
        <v>10.5</v>
      </c>
      <c r="L16" s="20">
        <f t="shared" si="3"/>
        <v>10.5</v>
      </c>
      <c r="M16" s="55">
        <f t="shared" si="4"/>
        <v>34.7</v>
      </c>
      <c r="N16" s="20">
        <f t="shared" si="5"/>
        <v>90.7</v>
      </c>
      <c r="O16" s="56">
        <v>6</v>
      </c>
      <c r="P16" s="65"/>
    </row>
    <row r="17" spans="1:16" s="31" customFormat="1" ht="12" customHeight="1">
      <c r="A17" s="71">
        <v>4</v>
      </c>
      <c r="B17" s="26" t="s">
        <v>49</v>
      </c>
      <c r="C17" s="25" t="s">
        <v>27</v>
      </c>
      <c r="D17" s="24" t="s">
        <v>50</v>
      </c>
      <c r="E17" s="95">
        <v>5</v>
      </c>
      <c r="F17" s="19">
        <v>63</v>
      </c>
      <c r="G17" s="20">
        <f t="shared" si="0"/>
        <v>120</v>
      </c>
      <c r="H17" s="20">
        <f t="shared" si="1"/>
        <v>120</v>
      </c>
      <c r="I17" s="19">
        <v>0</v>
      </c>
      <c r="J17" s="19">
        <v>45.2</v>
      </c>
      <c r="K17" s="20">
        <f t="shared" si="2"/>
        <v>13.200000000000003</v>
      </c>
      <c r="L17" s="20">
        <f t="shared" si="3"/>
        <v>13.200000000000003</v>
      </c>
      <c r="M17" s="55">
        <f t="shared" si="4"/>
        <v>133.2</v>
      </c>
      <c r="N17" s="20">
        <f t="shared" si="5"/>
        <v>108.2</v>
      </c>
      <c r="O17" s="57">
        <v>7</v>
      </c>
      <c r="P17" s="65"/>
    </row>
    <row r="18" spans="1:15" s="31" customFormat="1" ht="12" customHeight="1">
      <c r="A18" s="71">
        <v>2</v>
      </c>
      <c r="B18" s="91" t="s">
        <v>51</v>
      </c>
      <c r="C18" s="92" t="s">
        <v>27</v>
      </c>
      <c r="D18" s="93" t="s">
        <v>53</v>
      </c>
      <c r="E18" s="19">
        <v>5</v>
      </c>
      <c r="F18" s="19">
        <v>63.3</v>
      </c>
      <c r="G18" s="20">
        <f t="shared" si="0"/>
        <v>120</v>
      </c>
      <c r="H18" s="20">
        <f t="shared" si="1"/>
        <v>120</v>
      </c>
      <c r="I18" s="19">
        <v>5</v>
      </c>
      <c r="J18" s="19">
        <v>55.1</v>
      </c>
      <c r="K18" s="20">
        <f t="shared" si="2"/>
        <v>23.1</v>
      </c>
      <c r="L18" s="20">
        <f t="shared" si="3"/>
        <v>28.1</v>
      </c>
      <c r="M18" s="55">
        <f t="shared" si="4"/>
        <v>148.1</v>
      </c>
      <c r="N18" s="20">
        <f t="shared" si="5"/>
        <v>118.4</v>
      </c>
      <c r="O18" s="57">
        <v>8</v>
      </c>
    </row>
    <row r="19" spans="1:16" s="31" customFormat="1" ht="12" customHeight="1">
      <c r="A19" s="16">
        <v>10</v>
      </c>
      <c r="B19" s="26" t="s">
        <v>54</v>
      </c>
      <c r="C19" s="25" t="s">
        <v>55</v>
      </c>
      <c r="D19" s="26" t="s">
        <v>56</v>
      </c>
      <c r="E19" s="23">
        <v>0</v>
      </c>
      <c r="F19" s="20">
        <v>76</v>
      </c>
      <c r="G19" s="20">
        <f t="shared" si="0"/>
        <v>120</v>
      </c>
      <c r="H19" s="20">
        <f t="shared" si="1"/>
        <v>120</v>
      </c>
      <c r="I19" s="23">
        <v>0</v>
      </c>
      <c r="J19" s="20">
        <v>63.4</v>
      </c>
      <c r="K19" s="20">
        <f t="shared" si="2"/>
        <v>31.4</v>
      </c>
      <c r="L19" s="20">
        <f t="shared" si="3"/>
        <v>31.4</v>
      </c>
      <c r="M19" s="55">
        <f t="shared" si="4"/>
        <v>151.4</v>
      </c>
      <c r="N19" s="20">
        <f t="shared" si="5"/>
        <v>139.4</v>
      </c>
      <c r="O19" s="57">
        <v>9</v>
      </c>
      <c r="P19" s="65"/>
    </row>
    <row r="20" spans="1:15" s="31" customFormat="1" ht="12" customHeight="1">
      <c r="A20" s="16">
        <v>5</v>
      </c>
      <c r="B20" s="26" t="s">
        <v>64</v>
      </c>
      <c r="C20" s="25" t="s">
        <v>41</v>
      </c>
      <c r="D20" s="26" t="s">
        <v>65</v>
      </c>
      <c r="E20" s="96" t="s">
        <v>79</v>
      </c>
      <c r="F20" s="20">
        <v>60.42</v>
      </c>
      <c r="G20" s="20">
        <f t="shared" si="0"/>
        <v>120</v>
      </c>
      <c r="H20" s="20">
        <f t="shared" si="1"/>
        <v>120</v>
      </c>
      <c r="I20" s="96" t="s">
        <v>79</v>
      </c>
      <c r="J20" s="20"/>
      <c r="K20" s="20">
        <f t="shared" si="2"/>
        <v>100</v>
      </c>
      <c r="L20" s="20">
        <f t="shared" si="3"/>
        <v>100</v>
      </c>
      <c r="M20" s="55">
        <f t="shared" si="4"/>
        <v>220</v>
      </c>
      <c r="N20" s="20">
        <f t="shared" si="5"/>
        <v>60.42</v>
      </c>
      <c r="O20" s="57"/>
    </row>
    <row r="21" spans="1:15" s="31" customFormat="1" ht="12" customHeight="1">
      <c r="A21" s="14"/>
      <c r="B21" s="73"/>
      <c r="C21" s="73"/>
      <c r="D21" s="73"/>
      <c r="E21" s="74"/>
      <c r="F21" s="75"/>
      <c r="G21" s="75"/>
      <c r="H21" s="75"/>
      <c r="I21" s="74"/>
      <c r="J21" s="75"/>
      <c r="K21" s="75"/>
      <c r="L21" s="75"/>
      <c r="M21" s="76"/>
      <c r="N21" s="75"/>
      <c r="O21" s="77"/>
    </row>
    <row r="22" spans="1:15" s="31" customFormat="1" ht="12" customHeight="1">
      <c r="A22" s="14"/>
      <c r="B22" s="73"/>
      <c r="C22" s="73"/>
      <c r="D22" s="73"/>
      <c r="E22" s="74"/>
      <c r="F22" s="75"/>
      <c r="G22" s="75"/>
      <c r="H22" s="75"/>
      <c r="I22" s="74"/>
      <c r="J22" s="75"/>
      <c r="K22" s="75"/>
      <c r="L22" s="75"/>
      <c r="M22" s="76"/>
      <c r="N22" s="75"/>
      <c r="O22" s="77"/>
    </row>
    <row r="23" spans="1:4" ht="18.75">
      <c r="A23" s="10"/>
      <c r="B23" s="15"/>
      <c r="C23" s="10"/>
      <c r="D23" s="10"/>
    </row>
    <row r="24" spans="1:4" ht="12.75">
      <c r="A24" s="10"/>
      <c r="C24" s="11"/>
      <c r="D24" s="72"/>
    </row>
    <row r="25" spans="1:3" ht="12.75">
      <c r="A25" s="10"/>
      <c r="C25" s="10"/>
    </row>
    <row r="26" spans="1:3" ht="12.75">
      <c r="A26" s="10"/>
      <c r="C26" s="11"/>
    </row>
    <row r="27" spans="1:3" ht="18.75">
      <c r="A27" s="10"/>
      <c r="B27" s="15"/>
      <c r="C27" s="10"/>
    </row>
    <row r="28" spans="1:3" ht="18.75">
      <c r="A28" s="10"/>
      <c r="B28" s="15"/>
      <c r="C28" s="10"/>
    </row>
    <row r="29" spans="2:3" ht="18.75">
      <c r="B29" s="15"/>
      <c r="C29" s="10"/>
    </row>
    <row r="30" spans="2:3" ht="18.75">
      <c r="B30" s="15"/>
      <c r="C30" s="10"/>
    </row>
    <row r="31" spans="1:3" ht="18.75">
      <c r="A31" s="10"/>
      <c r="B31" s="15"/>
      <c r="C31" s="10"/>
    </row>
    <row r="32" spans="1:2" ht="18.75">
      <c r="A32" s="10"/>
      <c r="B32" s="15"/>
    </row>
    <row r="33" spans="1:2" ht="18.75">
      <c r="A33" s="10"/>
      <c r="B33" s="15"/>
    </row>
    <row r="34" spans="1:2" ht="12.75">
      <c r="A34" s="10"/>
      <c r="B34" s="10"/>
    </row>
  </sheetData>
  <sheetProtection/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zoomScalePageLayoutView="0" workbookViewId="0" topLeftCell="A7">
      <selection activeCell="A7" sqref="A7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4.625" style="0" customWidth="1"/>
  </cols>
  <sheetData>
    <row r="1" spans="1:15" s="31" customFormat="1" ht="22.5" customHeight="1">
      <c r="A1" s="28" t="s">
        <v>22</v>
      </c>
      <c r="B1" s="7" t="s">
        <v>66</v>
      </c>
      <c r="C1" s="29"/>
      <c r="D1" s="30"/>
      <c r="E1" s="30"/>
      <c r="F1" s="30"/>
      <c r="G1" s="29"/>
      <c r="H1" s="29"/>
      <c r="I1" s="109" t="s">
        <v>33</v>
      </c>
      <c r="J1" s="110"/>
      <c r="K1" s="110"/>
      <c r="L1" s="110"/>
      <c r="M1" s="111"/>
      <c r="N1" s="2"/>
      <c r="O1" s="29"/>
    </row>
    <row r="2" spans="1:15" s="31" customFormat="1" ht="10.5" customHeight="1">
      <c r="A2" s="29"/>
      <c r="B2" s="2"/>
      <c r="C2" s="32"/>
      <c r="D2" s="30"/>
      <c r="E2" s="30"/>
      <c r="F2" s="30"/>
      <c r="G2" s="29"/>
      <c r="H2" s="29"/>
      <c r="I2" s="33"/>
      <c r="J2" s="30"/>
      <c r="K2" s="30"/>
      <c r="L2" s="30"/>
      <c r="M2" s="30"/>
      <c r="N2" s="30"/>
      <c r="O2" s="29"/>
    </row>
    <row r="3" spans="1:15" s="31" customFormat="1" ht="15.75">
      <c r="A3" s="34" t="s">
        <v>13</v>
      </c>
      <c r="B3" s="2"/>
      <c r="C3" s="112" t="s">
        <v>80</v>
      </c>
      <c r="D3" s="112"/>
      <c r="E3" s="2"/>
      <c r="H3" s="35" t="s">
        <v>12</v>
      </c>
      <c r="L3" s="36" t="s">
        <v>23</v>
      </c>
      <c r="M3" s="6"/>
      <c r="N3" s="5"/>
      <c r="O3" s="6"/>
    </row>
    <row r="4" spans="1:8" s="31" customFormat="1" ht="12.75">
      <c r="A4" s="2"/>
      <c r="B4" s="2"/>
      <c r="C4" s="2"/>
      <c r="D4" s="2"/>
      <c r="E4" s="2"/>
      <c r="G4" s="2"/>
      <c r="H4" s="2"/>
    </row>
    <row r="5" spans="1:11" s="31" customFormat="1" ht="18">
      <c r="A5" s="2"/>
      <c r="B5" s="2"/>
      <c r="C5" s="2"/>
      <c r="D5" s="2"/>
      <c r="E5" s="37" t="s">
        <v>14</v>
      </c>
      <c r="G5" s="2"/>
      <c r="H5" s="2"/>
      <c r="I5" s="37" t="s">
        <v>7</v>
      </c>
      <c r="K5" s="2"/>
    </row>
    <row r="6" spans="2:12" s="31" customFormat="1" ht="14.25">
      <c r="B6" s="2"/>
      <c r="C6" s="2"/>
      <c r="D6" s="2"/>
      <c r="E6" s="38" t="s">
        <v>18</v>
      </c>
      <c r="H6" s="12">
        <v>108</v>
      </c>
      <c r="I6" s="38" t="s">
        <v>18</v>
      </c>
      <c r="L6" s="12">
        <v>126</v>
      </c>
    </row>
    <row r="7" spans="2:12" s="31" customFormat="1" ht="15">
      <c r="B7" s="39" t="s">
        <v>17</v>
      </c>
      <c r="C7" s="40">
        <v>6</v>
      </c>
      <c r="D7" s="2"/>
      <c r="E7" s="38" t="s">
        <v>11</v>
      </c>
      <c r="H7" s="13">
        <v>3.8</v>
      </c>
      <c r="I7" s="38" t="s">
        <v>11</v>
      </c>
      <c r="L7" s="13">
        <v>4</v>
      </c>
    </row>
    <row r="8" spans="2:15" s="31" customFormat="1" ht="14.25">
      <c r="B8" s="2"/>
      <c r="C8" s="2"/>
      <c r="D8" s="2"/>
      <c r="E8" s="41" t="s">
        <v>0</v>
      </c>
      <c r="F8" s="2"/>
      <c r="H8" s="78">
        <v>29</v>
      </c>
      <c r="I8" s="41" t="s">
        <v>0</v>
      </c>
      <c r="L8" s="78">
        <v>32</v>
      </c>
      <c r="O8" s="8" t="s">
        <v>31</v>
      </c>
    </row>
    <row r="9" spans="1:15" s="31" customFormat="1" ht="16.5">
      <c r="A9" s="2"/>
      <c r="B9" s="42" t="s">
        <v>16</v>
      </c>
      <c r="E9" s="34" t="s">
        <v>19</v>
      </c>
      <c r="F9" s="2"/>
      <c r="G9" s="2"/>
      <c r="H9" s="78">
        <v>58</v>
      </c>
      <c r="I9" s="34" t="s">
        <v>19</v>
      </c>
      <c r="J9" s="2"/>
      <c r="L9" s="78">
        <v>64</v>
      </c>
      <c r="M9" s="42" t="s">
        <v>21</v>
      </c>
      <c r="N9" s="2"/>
      <c r="O9" s="9"/>
    </row>
    <row r="10" spans="1:16" s="52" customFormat="1" ht="75.75">
      <c r="A10" s="58" t="s">
        <v>6</v>
      </c>
      <c r="B10" s="59" t="s">
        <v>10</v>
      </c>
      <c r="C10" s="60" t="s">
        <v>8</v>
      </c>
      <c r="D10" s="61" t="s">
        <v>9</v>
      </c>
      <c r="E10" s="3" t="s">
        <v>1</v>
      </c>
      <c r="F10" s="4" t="s">
        <v>2</v>
      </c>
      <c r="G10" s="3" t="s">
        <v>3</v>
      </c>
      <c r="H10" s="62" t="s">
        <v>4</v>
      </c>
      <c r="I10" s="3" t="s">
        <v>1</v>
      </c>
      <c r="J10" s="4" t="s">
        <v>2</v>
      </c>
      <c r="K10" s="3" t="s">
        <v>3</v>
      </c>
      <c r="L10" s="62" t="s">
        <v>4</v>
      </c>
      <c r="M10" s="63" t="s">
        <v>5</v>
      </c>
      <c r="N10" s="63" t="s">
        <v>15</v>
      </c>
      <c r="O10" s="58" t="s">
        <v>20</v>
      </c>
      <c r="P10" s="51"/>
    </row>
    <row r="11" spans="1:16" s="31" customFormat="1" ht="12" customHeight="1">
      <c r="A11" s="19">
        <v>1</v>
      </c>
      <c r="B11" s="21" t="s">
        <v>42</v>
      </c>
      <c r="C11" s="67" t="s">
        <v>43</v>
      </c>
      <c r="D11" s="1" t="s">
        <v>44</v>
      </c>
      <c r="E11" s="22">
        <v>5</v>
      </c>
      <c r="F11" s="20">
        <v>54.1</v>
      </c>
      <c r="G11" s="20">
        <f aca="true" t="shared" si="0" ref="G11:G16">IF(F11=0,120,IF(F11&gt;$H$9,120,IF(F11&lt;$H$8,0,IF($H$9&gt;F11&gt;$H$8,F11-$H$8))))</f>
        <v>25.1</v>
      </c>
      <c r="H11" s="20">
        <f aca="true" t="shared" si="1" ref="H11:H16">IF(G11=120,120,SUM(E11,G11))</f>
        <v>30.1</v>
      </c>
      <c r="I11" s="23">
        <v>10</v>
      </c>
      <c r="J11" s="20">
        <v>56.4</v>
      </c>
      <c r="K11" s="20">
        <f aca="true" t="shared" si="2" ref="K11:K16">IF(J11=0,100,IF(J11&gt;$L$9,100,IF(J11&lt;$L$8,0,IF($L$9&gt;J11&gt;$L$8,J11-$L$8))))</f>
        <v>24.4</v>
      </c>
      <c r="L11" s="20">
        <f aca="true" t="shared" si="3" ref="L11:L16">IF(K11=100,100,SUM(I11,K11))</f>
        <v>34.4</v>
      </c>
      <c r="M11" s="55">
        <f aca="true" t="shared" si="4" ref="M11:M16">SUM(H11,L11)</f>
        <v>64.5</v>
      </c>
      <c r="N11" s="20">
        <f aca="true" t="shared" si="5" ref="N11:N16">SUM(F11,J11)</f>
        <v>110.5</v>
      </c>
      <c r="O11" s="19">
        <v>1</v>
      </c>
      <c r="P11" s="65"/>
    </row>
    <row r="12" spans="1:16" s="31" customFormat="1" ht="12" customHeight="1">
      <c r="A12" s="19">
        <v>4</v>
      </c>
      <c r="B12" s="21" t="s">
        <v>86</v>
      </c>
      <c r="C12" s="18" t="s">
        <v>26</v>
      </c>
      <c r="D12" s="64" t="s">
        <v>37</v>
      </c>
      <c r="E12" s="85" t="s">
        <v>79</v>
      </c>
      <c r="F12" s="20"/>
      <c r="G12" s="20">
        <f t="shared" si="0"/>
        <v>120</v>
      </c>
      <c r="H12" s="20">
        <f t="shared" si="1"/>
        <v>120</v>
      </c>
      <c r="I12" s="22">
        <v>0</v>
      </c>
      <c r="J12" s="20">
        <v>44.6</v>
      </c>
      <c r="K12" s="20">
        <f t="shared" si="2"/>
        <v>12.600000000000001</v>
      </c>
      <c r="L12" s="20">
        <f t="shared" si="3"/>
        <v>12.600000000000001</v>
      </c>
      <c r="M12" s="55">
        <f t="shared" si="4"/>
        <v>132.6</v>
      </c>
      <c r="N12" s="20">
        <f t="shared" si="5"/>
        <v>44.6</v>
      </c>
      <c r="O12" s="56">
        <v>2</v>
      </c>
      <c r="P12" s="65"/>
    </row>
    <row r="13" spans="1:16" s="31" customFormat="1" ht="12" customHeight="1">
      <c r="A13" s="19">
        <v>2</v>
      </c>
      <c r="B13" s="21" t="s">
        <v>38</v>
      </c>
      <c r="C13" s="67" t="s">
        <v>39</v>
      </c>
      <c r="D13" s="66" t="s">
        <v>40</v>
      </c>
      <c r="E13" s="22" t="s">
        <v>79</v>
      </c>
      <c r="F13" s="20"/>
      <c r="G13" s="20">
        <f t="shared" si="0"/>
        <v>120</v>
      </c>
      <c r="H13" s="20">
        <f t="shared" si="1"/>
        <v>120</v>
      </c>
      <c r="I13" s="85" t="s">
        <v>79</v>
      </c>
      <c r="J13" s="20"/>
      <c r="K13" s="20">
        <f t="shared" si="2"/>
        <v>100</v>
      </c>
      <c r="L13" s="20">
        <f t="shared" si="3"/>
        <v>100</v>
      </c>
      <c r="M13" s="55">
        <f t="shared" si="4"/>
        <v>220</v>
      </c>
      <c r="N13" s="20">
        <f t="shared" si="5"/>
        <v>0</v>
      </c>
      <c r="O13" s="19"/>
      <c r="P13" s="65"/>
    </row>
    <row r="14" spans="1:16" s="31" customFormat="1" ht="12" customHeight="1">
      <c r="A14" s="19">
        <v>3</v>
      </c>
      <c r="B14" s="82" t="s">
        <v>74</v>
      </c>
      <c r="C14" s="82" t="s">
        <v>75</v>
      </c>
      <c r="D14" s="82" t="s">
        <v>76</v>
      </c>
      <c r="E14" s="85" t="s">
        <v>79</v>
      </c>
      <c r="F14" s="20"/>
      <c r="G14" s="20">
        <f t="shared" si="0"/>
        <v>120</v>
      </c>
      <c r="H14" s="20">
        <f t="shared" si="1"/>
        <v>120</v>
      </c>
      <c r="I14" s="96" t="s">
        <v>79</v>
      </c>
      <c r="J14" s="20"/>
      <c r="K14" s="20">
        <f t="shared" si="2"/>
        <v>100</v>
      </c>
      <c r="L14" s="20">
        <f t="shared" si="3"/>
        <v>100</v>
      </c>
      <c r="M14" s="55">
        <f t="shared" si="4"/>
        <v>220</v>
      </c>
      <c r="N14" s="20">
        <f t="shared" si="5"/>
        <v>0</v>
      </c>
      <c r="O14" s="56"/>
      <c r="P14" s="65"/>
    </row>
    <row r="15" spans="1:16" s="31" customFormat="1" ht="12" customHeight="1">
      <c r="A15" s="19">
        <v>5</v>
      </c>
      <c r="B15" s="82" t="s">
        <v>72</v>
      </c>
      <c r="C15" s="82" t="s">
        <v>26</v>
      </c>
      <c r="D15" s="82" t="s">
        <v>73</v>
      </c>
      <c r="E15" s="85" t="s">
        <v>79</v>
      </c>
      <c r="F15" s="20"/>
      <c r="G15" s="20">
        <f t="shared" si="0"/>
        <v>120</v>
      </c>
      <c r="H15" s="20">
        <f t="shared" si="1"/>
        <v>120</v>
      </c>
      <c r="I15" s="85" t="s">
        <v>79</v>
      </c>
      <c r="J15" s="20"/>
      <c r="K15" s="20">
        <f t="shared" si="2"/>
        <v>100</v>
      </c>
      <c r="L15" s="20">
        <f t="shared" si="3"/>
        <v>100</v>
      </c>
      <c r="M15" s="55">
        <f t="shared" si="4"/>
        <v>220</v>
      </c>
      <c r="N15" s="20">
        <f t="shared" si="5"/>
        <v>0</v>
      </c>
      <c r="O15" s="56"/>
      <c r="P15" s="65"/>
    </row>
    <row r="16" spans="1:16" s="31" customFormat="1" ht="12" customHeight="1">
      <c r="A16" s="19">
        <v>6</v>
      </c>
      <c r="B16" s="82" t="s">
        <v>77</v>
      </c>
      <c r="C16" s="82" t="s">
        <v>26</v>
      </c>
      <c r="D16" s="82" t="s">
        <v>78</v>
      </c>
      <c r="E16" s="85" t="s">
        <v>79</v>
      </c>
      <c r="F16" s="20"/>
      <c r="G16" s="20">
        <f t="shared" si="0"/>
        <v>120</v>
      </c>
      <c r="H16" s="20">
        <f t="shared" si="1"/>
        <v>120</v>
      </c>
      <c r="I16" s="85" t="s">
        <v>79</v>
      </c>
      <c r="J16" s="20"/>
      <c r="K16" s="20">
        <f t="shared" si="2"/>
        <v>100</v>
      </c>
      <c r="L16" s="20">
        <f t="shared" si="3"/>
        <v>100</v>
      </c>
      <c r="M16" s="55">
        <f t="shared" si="4"/>
        <v>220</v>
      </c>
      <c r="N16" s="20">
        <f t="shared" si="5"/>
        <v>0</v>
      </c>
      <c r="O16" s="56"/>
      <c r="P16" s="65"/>
    </row>
    <row r="17" ht="12.75">
      <c r="O17" s="105"/>
    </row>
    <row r="18" ht="21">
      <c r="B18" s="113" t="s">
        <v>87</v>
      </c>
    </row>
    <row r="20" ht="12.75">
      <c r="B20" s="17"/>
    </row>
    <row r="21" spans="1:4" ht="12.75">
      <c r="A21" s="10"/>
      <c r="C21" s="11"/>
      <c r="D21" s="72"/>
    </row>
    <row r="22" spans="1:3" ht="12.75">
      <c r="A22" s="10"/>
      <c r="C22" s="10"/>
    </row>
    <row r="23" spans="1:3" ht="12.75">
      <c r="A23" s="10"/>
      <c r="C23" s="11"/>
    </row>
    <row r="24" spans="1:3" ht="12.75">
      <c r="A24" s="10"/>
      <c r="B24" s="10"/>
      <c r="C24" s="10"/>
    </row>
    <row r="25" spans="1:4" ht="19.5">
      <c r="A25" s="10"/>
      <c r="B25" s="83"/>
      <c r="C25" s="83"/>
      <c r="D25" s="83"/>
    </row>
    <row r="26" spans="1:4" ht="19.5">
      <c r="A26" s="10"/>
      <c r="B26" s="83"/>
      <c r="C26" s="83"/>
      <c r="D26" s="83"/>
    </row>
    <row r="27" spans="1:4" ht="12.75">
      <c r="A27" s="10"/>
      <c r="B27" s="84"/>
      <c r="C27" s="84"/>
      <c r="D27" s="84"/>
    </row>
    <row r="28" spans="2:4" ht="19.5">
      <c r="B28" s="83"/>
      <c r="C28" s="83"/>
      <c r="D28" s="83"/>
    </row>
    <row r="29" spans="2:4" ht="19.5">
      <c r="B29" s="83"/>
      <c r="C29" s="83"/>
      <c r="D29" s="83"/>
    </row>
    <row r="30" spans="2:4" ht="19.5">
      <c r="B30" s="83"/>
      <c r="C30" s="83"/>
      <c r="D30" s="83"/>
    </row>
    <row r="31" spans="2:4" ht="19.5">
      <c r="B31" s="83"/>
      <c r="C31" s="83"/>
      <c r="D31" s="83"/>
    </row>
  </sheetData>
  <sheetProtection/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1"/>
  <dimension ref="A1:AB20"/>
  <sheetViews>
    <sheetView view="pageBreakPreview" zoomScaleSheetLayoutView="100" zoomScalePageLayoutView="0" workbookViewId="0" topLeftCell="A4">
      <selection activeCell="A4" sqref="A4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375" style="0" customWidth="1"/>
    <col min="16" max="16" width="9.125" style="0" hidden="1" customWidth="1"/>
  </cols>
  <sheetData>
    <row r="1" spans="1:15" s="31" customFormat="1" ht="22.5" customHeight="1">
      <c r="A1" s="28" t="s">
        <v>22</v>
      </c>
      <c r="B1" s="7" t="s">
        <v>66</v>
      </c>
      <c r="C1" s="29"/>
      <c r="D1" s="30"/>
      <c r="E1" s="30"/>
      <c r="F1" s="30"/>
      <c r="G1" s="29"/>
      <c r="H1" s="29"/>
      <c r="I1" s="109" t="s">
        <v>33</v>
      </c>
      <c r="J1" s="110"/>
      <c r="K1" s="110"/>
      <c r="L1" s="110"/>
      <c r="M1" s="111"/>
      <c r="N1" s="2"/>
      <c r="O1" s="29"/>
    </row>
    <row r="2" spans="1:15" s="31" customFormat="1" ht="10.5" customHeight="1">
      <c r="A2" s="29"/>
      <c r="B2" s="2"/>
      <c r="C2" s="32"/>
      <c r="D2" s="30"/>
      <c r="E2" s="30"/>
      <c r="F2" s="30"/>
      <c r="G2" s="29"/>
      <c r="H2" s="29"/>
      <c r="I2" s="33"/>
      <c r="J2" s="30"/>
      <c r="K2" s="30"/>
      <c r="L2" s="30"/>
      <c r="M2" s="30"/>
      <c r="N2" s="30"/>
      <c r="O2" s="29"/>
    </row>
    <row r="3" spans="1:15" s="31" customFormat="1" ht="15.75">
      <c r="A3" s="34" t="s">
        <v>13</v>
      </c>
      <c r="B3" s="2"/>
      <c r="C3" s="112" t="s">
        <v>45</v>
      </c>
      <c r="D3" s="112"/>
      <c r="E3" s="2"/>
      <c r="H3" s="35" t="s">
        <v>12</v>
      </c>
      <c r="L3" s="36" t="s">
        <v>23</v>
      </c>
      <c r="M3" s="6"/>
      <c r="N3" s="5"/>
      <c r="O3" s="6"/>
    </row>
    <row r="4" spans="1:8" s="31" customFormat="1" ht="12.75">
      <c r="A4" s="2"/>
      <c r="B4" s="2"/>
      <c r="C4" s="2"/>
      <c r="D4" s="2"/>
      <c r="E4" s="2"/>
      <c r="G4" s="2"/>
      <c r="H4" s="2"/>
    </row>
    <row r="5" spans="1:11" s="31" customFormat="1" ht="18">
      <c r="A5" s="2"/>
      <c r="B5" s="2"/>
      <c r="C5" s="2"/>
      <c r="D5" s="2"/>
      <c r="E5" s="37" t="s">
        <v>14</v>
      </c>
      <c r="G5" s="2"/>
      <c r="H5" s="2"/>
      <c r="I5" s="37" t="s">
        <v>7</v>
      </c>
      <c r="K5" s="2"/>
    </row>
    <row r="6" spans="2:12" s="31" customFormat="1" ht="14.25">
      <c r="B6" s="2"/>
      <c r="C6" s="2"/>
      <c r="D6" s="2"/>
      <c r="E6" s="38" t="s">
        <v>18</v>
      </c>
      <c r="H6" s="12">
        <v>108</v>
      </c>
      <c r="I6" s="38" t="s">
        <v>18</v>
      </c>
      <c r="L6" s="12">
        <v>126</v>
      </c>
    </row>
    <row r="7" spans="2:12" s="31" customFormat="1" ht="15">
      <c r="B7" s="39" t="s">
        <v>17</v>
      </c>
      <c r="C7" s="40">
        <v>5</v>
      </c>
      <c r="D7" s="2"/>
      <c r="E7" s="38" t="s">
        <v>11</v>
      </c>
      <c r="H7" s="13">
        <v>3.8</v>
      </c>
      <c r="I7" s="38" t="s">
        <v>11</v>
      </c>
      <c r="L7" s="13">
        <v>4</v>
      </c>
    </row>
    <row r="8" spans="2:15" s="31" customFormat="1" ht="14.25">
      <c r="B8" s="2"/>
      <c r="C8" s="2"/>
      <c r="D8" s="2"/>
      <c r="E8" s="41" t="s">
        <v>0</v>
      </c>
      <c r="F8" s="2"/>
      <c r="H8" s="78">
        <v>29</v>
      </c>
      <c r="I8" s="41" t="s">
        <v>0</v>
      </c>
      <c r="L8" s="78">
        <v>32</v>
      </c>
      <c r="O8" s="8" t="s">
        <v>32</v>
      </c>
    </row>
    <row r="9" spans="1:15" s="31" customFormat="1" ht="16.5">
      <c r="A9" s="2"/>
      <c r="B9" s="42" t="s">
        <v>16</v>
      </c>
      <c r="E9" s="34" t="s">
        <v>19</v>
      </c>
      <c r="F9" s="2"/>
      <c r="G9" s="2"/>
      <c r="H9" s="78">
        <v>58</v>
      </c>
      <c r="I9" s="34" t="s">
        <v>19</v>
      </c>
      <c r="J9" s="2"/>
      <c r="L9" s="78">
        <v>64</v>
      </c>
      <c r="M9" s="42" t="s">
        <v>21</v>
      </c>
      <c r="N9" s="2"/>
      <c r="O9" s="9"/>
    </row>
    <row r="10" spans="1:28" s="52" customFormat="1" ht="75.75">
      <c r="A10" s="43" t="s">
        <v>6</v>
      </c>
      <c r="B10" s="44" t="s">
        <v>10</v>
      </c>
      <c r="C10" s="45" t="s">
        <v>8</v>
      </c>
      <c r="D10" s="46" t="s">
        <v>9</v>
      </c>
      <c r="E10" s="47" t="s">
        <v>1</v>
      </c>
      <c r="F10" s="48" t="s">
        <v>2</v>
      </c>
      <c r="G10" s="47" t="s">
        <v>3</v>
      </c>
      <c r="H10" s="49" t="s">
        <v>4</v>
      </c>
      <c r="I10" s="47" t="s">
        <v>1</v>
      </c>
      <c r="J10" s="48" t="s">
        <v>2</v>
      </c>
      <c r="K10" s="47" t="s">
        <v>3</v>
      </c>
      <c r="L10" s="49" t="s">
        <v>4</v>
      </c>
      <c r="M10" s="50" t="s">
        <v>5</v>
      </c>
      <c r="N10" s="50" t="s">
        <v>15</v>
      </c>
      <c r="O10" s="43" t="s">
        <v>20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15" s="31" customFormat="1" ht="12.75" customHeight="1">
      <c r="A11" s="19">
        <v>2</v>
      </c>
      <c r="B11" s="53" t="s">
        <v>36</v>
      </c>
      <c r="C11" s="101" t="s">
        <v>24</v>
      </c>
      <c r="D11" s="101" t="s">
        <v>25</v>
      </c>
      <c r="E11" s="23">
        <v>0</v>
      </c>
      <c r="F11" s="20">
        <v>34</v>
      </c>
      <c r="G11" s="20">
        <f>IF(F11=0,120,IF(F11&gt;$H$9,120,IF(F11&lt;$H$8,0,IF($H$9&gt;F11&gt;$H$8,F11-$H$8))))</f>
        <v>5</v>
      </c>
      <c r="H11" s="20">
        <f>IF(G11=120,120,SUM(E11,G11))</f>
        <v>5</v>
      </c>
      <c r="I11" s="23">
        <v>0</v>
      </c>
      <c r="J11" s="20">
        <v>32.2</v>
      </c>
      <c r="K11" s="20">
        <f>IF(J11=0,100,IF(J11&gt;$L$9,100,IF(J11&lt;$L$8,0,IF($L$9&gt;J11&gt;$L$8,J11-$L$8))))</f>
        <v>0.20000000000000284</v>
      </c>
      <c r="L11" s="20">
        <f>IF(K11=100,100,SUM(I11,K11))</f>
        <v>0.20000000000000284</v>
      </c>
      <c r="M11" s="55">
        <f>SUM(H11,L11)</f>
        <v>5.200000000000003</v>
      </c>
      <c r="N11" s="20">
        <f>SUM(F11,J11)</f>
        <v>66.2</v>
      </c>
      <c r="O11" s="57">
        <v>1</v>
      </c>
    </row>
    <row r="12" spans="1:15" s="31" customFormat="1" ht="12.75" customHeight="1">
      <c r="A12" s="19">
        <v>3</v>
      </c>
      <c r="B12" s="53" t="s">
        <v>70</v>
      </c>
      <c r="C12" s="54" t="s">
        <v>26</v>
      </c>
      <c r="D12" s="79" t="s">
        <v>71</v>
      </c>
      <c r="E12" s="23">
        <v>5</v>
      </c>
      <c r="F12" s="20">
        <v>33.9</v>
      </c>
      <c r="G12" s="20">
        <f>IF(F12=0,120,IF(F12&gt;$H$9,120,IF(F12&lt;$H$8,0,IF($H$9&gt;F12&gt;$H$8,F12-$H$8))))</f>
        <v>4.899999999999999</v>
      </c>
      <c r="H12" s="20">
        <f>IF(G12=120,120,SUM(E12,G12))</f>
        <v>9.899999999999999</v>
      </c>
      <c r="I12" s="23">
        <v>5</v>
      </c>
      <c r="J12" s="20">
        <v>36.8</v>
      </c>
      <c r="K12" s="20">
        <f>IF(J12=0,100,IF(J12&gt;$L$9,100,IF(J12&lt;$L$8,0,IF($L$9&gt;J12&gt;$L$8,J12-$L$8))))</f>
        <v>4.799999999999997</v>
      </c>
      <c r="L12" s="20">
        <f>IF(K12=100,100,SUM(I12,K12))</f>
        <v>9.799999999999997</v>
      </c>
      <c r="M12" s="55">
        <f>SUM(H12,L12)</f>
        <v>19.699999999999996</v>
      </c>
      <c r="N12" s="20">
        <f>SUM(F12,J12)</f>
        <v>70.69999999999999</v>
      </c>
      <c r="O12" s="56">
        <v>2</v>
      </c>
    </row>
    <row r="13" spans="1:15" s="31" customFormat="1" ht="12.75" customHeight="1">
      <c r="A13" s="19">
        <v>1</v>
      </c>
      <c r="B13" s="81" t="s">
        <v>34</v>
      </c>
      <c r="C13" s="100" t="s">
        <v>26</v>
      </c>
      <c r="D13" s="102" t="s">
        <v>35</v>
      </c>
      <c r="E13" s="23">
        <v>0</v>
      </c>
      <c r="F13" s="20">
        <v>43.5</v>
      </c>
      <c r="G13" s="20">
        <f>IF(F13=0,120,IF(F13&gt;$H$9,120,IF(F13&lt;$H$8,0,IF($H$9&gt;F13&gt;$H$8,F13-$H$8))))</f>
        <v>14.5</v>
      </c>
      <c r="H13" s="20">
        <f>IF(G13=120,120,SUM(E13,G13))</f>
        <v>14.5</v>
      </c>
      <c r="I13" s="23">
        <v>0</v>
      </c>
      <c r="J13" s="20">
        <v>41.7</v>
      </c>
      <c r="K13" s="20">
        <f>IF(J13=0,100,IF(J13&gt;$L$9,100,IF(J13&lt;$L$8,0,IF($L$9&gt;J13&gt;$L$8,J13-$L$8))))</f>
        <v>9.700000000000003</v>
      </c>
      <c r="L13" s="20">
        <f>IF(K13=100,100,SUM(I13,K13))</f>
        <v>9.700000000000003</v>
      </c>
      <c r="M13" s="55">
        <f>SUM(H13,L13)</f>
        <v>24.200000000000003</v>
      </c>
      <c r="N13" s="20">
        <f>SUM(F13,J13)</f>
        <v>85.2</v>
      </c>
      <c r="O13" s="56">
        <v>3</v>
      </c>
    </row>
    <row r="14" spans="1:15" s="31" customFormat="1" ht="12.75" customHeight="1">
      <c r="A14" s="19">
        <v>4</v>
      </c>
      <c r="B14" s="53" t="s">
        <v>67</v>
      </c>
      <c r="C14" s="54" t="s">
        <v>68</v>
      </c>
      <c r="D14" s="54" t="s">
        <v>69</v>
      </c>
      <c r="E14" s="19" t="s">
        <v>79</v>
      </c>
      <c r="F14" s="19"/>
      <c r="G14" s="20">
        <f>IF(F14=0,120,IF(F14&gt;$H$9,120,IF(F14&lt;$H$8,0,IF($H$9&gt;F14&gt;$H$8,F14-$H$8))))</f>
        <v>120</v>
      </c>
      <c r="H14" s="20">
        <f>IF(G14=120,120,SUM(E14,G14))</f>
        <v>120</v>
      </c>
      <c r="I14" s="19">
        <v>15</v>
      </c>
      <c r="J14" s="20">
        <v>71</v>
      </c>
      <c r="K14" s="20">
        <f>IF(J14=0,100,IF(J14&gt;$L$9,100,IF(J14&lt;$L$8,0,IF($L$9&gt;J14&gt;$L$8,J14-$L$8))))</f>
        <v>100</v>
      </c>
      <c r="L14" s="20">
        <f>IF(K14=100,100,SUM(I14,K14))</f>
        <v>100</v>
      </c>
      <c r="M14" s="55">
        <f>SUM(H14,L14)</f>
        <v>220</v>
      </c>
      <c r="N14" s="20">
        <f>SUM(F14,J14)</f>
        <v>71</v>
      </c>
      <c r="O14" s="19"/>
    </row>
    <row r="15" spans="1:15" s="31" customFormat="1" ht="12.75" customHeight="1">
      <c r="A15" s="103">
        <v>5</v>
      </c>
      <c r="B15" s="104" t="s">
        <v>81</v>
      </c>
      <c r="C15" s="80" t="s">
        <v>26</v>
      </c>
      <c r="D15" s="80" t="s">
        <v>82</v>
      </c>
      <c r="E15" s="107" t="s">
        <v>79</v>
      </c>
      <c r="F15" s="108"/>
      <c r="G15" s="106" t="s">
        <v>88</v>
      </c>
      <c r="H15" s="106" t="s">
        <v>88</v>
      </c>
      <c r="I15" s="106" t="s">
        <v>85</v>
      </c>
      <c r="J15" s="106"/>
      <c r="K15" s="106"/>
      <c r="L15" s="106"/>
      <c r="M15" s="106" t="s">
        <v>83</v>
      </c>
      <c r="N15" s="106" t="s">
        <v>84</v>
      </c>
      <c r="O15" s="19"/>
    </row>
    <row r="16" spans="1:15" s="31" customFormat="1" ht="12.75" customHeight="1">
      <c r="A16" s="86"/>
      <c r="B16" s="87"/>
      <c r="C16" s="88"/>
      <c r="D16" s="88"/>
      <c r="E16" s="86"/>
      <c r="F16" s="86"/>
      <c r="G16" s="75"/>
      <c r="H16" s="75"/>
      <c r="I16" s="86"/>
      <c r="J16" s="75"/>
      <c r="K16" s="75"/>
      <c r="L16" s="75"/>
      <c r="M16" s="76"/>
      <c r="N16" s="75"/>
      <c r="O16" s="86"/>
    </row>
    <row r="17" ht="25.5" customHeight="1"/>
    <row r="18" ht="12.75">
      <c r="C18" s="11"/>
    </row>
    <row r="19" ht="12.75">
      <c r="C19" s="10"/>
    </row>
    <row r="20" ht="12.75">
      <c r="C20" s="11"/>
    </row>
  </sheetData>
  <sheetProtection/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Elena Ogorodnikova</cp:lastModifiedBy>
  <cp:lastPrinted>2010-02-21T14:13:15Z</cp:lastPrinted>
  <dcterms:created xsi:type="dcterms:W3CDTF">1998-06-06T19:16:33Z</dcterms:created>
  <dcterms:modified xsi:type="dcterms:W3CDTF">2010-04-15T06:39:13Z</dcterms:modified>
  <cp:category/>
  <cp:version/>
  <cp:contentType/>
  <cp:contentStatus/>
</cp:coreProperties>
</file>