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75" windowWidth="15480" windowHeight="9255" tabRatio="794" activeTab="0"/>
  </bookViews>
  <sheets>
    <sheet name="S" sheetId="1" r:id="rId1"/>
    <sheet name="M" sheetId="2" r:id="rId2"/>
    <sheet name="L" sheetId="3" r:id="rId3"/>
    <sheet name="Лист1" sheetId="4" r:id="rId4"/>
  </sheets>
  <definedNames>
    <definedName name="_xlnm.Print_Area" localSheetId="2">'L'!$A$1:$O$23</definedName>
    <definedName name="_xlnm.Print_Area" localSheetId="1">'M'!$A$1:$O$24</definedName>
    <definedName name="_xlnm.Print_Area" localSheetId="0">'S'!$A$1:$P$24</definedName>
  </definedNames>
  <calcPr fullCalcOnLoad="1"/>
</workbook>
</file>

<file path=xl/sharedStrings.xml><?xml version="1.0" encoding="utf-8"?>
<sst xmlns="http://schemas.openxmlformats.org/spreadsheetml/2006/main" count="269" uniqueCount="106">
  <si>
    <t>контрольное время</t>
  </si>
  <si>
    <t>Штраф на трассе</t>
  </si>
  <si>
    <t>Время</t>
  </si>
  <si>
    <t>Штраф за время</t>
  </si>
  <si>
    <t>Общий штраф</t>
  </si>
  <si>
    <t>Сумма штрафа</t>
  </si>
  <si>
    <t>Стартовый номер</t>
  </si>
  <si>
    <t>джампинг</t>
  </si>
  <si>
    <t>Порода собаки</t>
  </si>
  <si>
    <t>Кличка собаки</t>
  </si>
  <si>
    <r>
      <t>Спортсмен</t>
    </r>
    <r>
      <rPr>
        <sz val="8"/>
        <rFont val="Arial Cyr"/>
        <family val="2"/>
      </rPr>
      <t xml:space="preserve"> </t>
    </r>
  </si>
  <si>
    <t>скорость</t>
  </si>
  <si>
    <t>Организатор соревнований</t>
  </si>
  <si>
    <t>Судья соревнований</t>
  </si>
  <si>
    <t>аджилити</t>
  </si>
  <si>
    <t>Сумма времени</t>
  </si>
  <si>
    <t>Личное первенство</t>
  </si>
  <si>
    <t>Всего участников</t>
  </si>
  <si>
    <t xml:space="preserve">длина трассы    </t>
  </si>
  <si>
    <r>
      <t>max</t>
    </r>
    <r>
      <rPr>
        <sz val="11"/>
        <rFont val="Arial Cyr"/>
        <family val="2"/>
      </rPr>
      <t xml:space="preserve"> время</t>
    </r>
  </si>
  <si>
    <t>Итоговое место</t>
  </si>
  <si>
    <t>Категория</t>
  </si>
  <si>
    <t xml:space="preserve">Дата </t>
  </si>
  <si>
    <t>малинуа</t>
  </si>
  <si>
    <t>Алмаз</t>
  </si>
  <si>
    <t>метис</t>
  </si>
  <si>
    <t>шелти</t>
  </si>
  <si>
    <t>Хлоя</t>
  </si>
  <si>
    <t>L</t>
  </si>
  <si>
    <t>Дана</t>
  </si>
  <si>
    <t>Бабынина Елена</t>
  </si>
  <si>
    <t>Дик</t>
  </si>
  <si>
    <t>Жаклин</t>
  </si>
  <si>
    <t xml:space="preserve">Смирнова Юлия </t>
  </si>
  <si>
    <t>рус. спаниель</t>
  </si>
  <si>
    <t>Ася</t>
  </si>
  <si>
    <t xml:space="preserve">Рубченя Анастасия </t>
  </si>
  <si>
    <t xml:space="preserve">Бэль </t>
  </si>
  <si>
    <t xml:space="preserve">Марченко Марина </t>
  </si>
  <si>
    <t>Карамелька</t>
  </si>
  <si>
    <t xml:space="preserve">Алекинова Татьяна </t>
  </si>
  <si>
    <t xml:space="preserve">Судья соревнований                                     </t>
  </si>
  <si>
    <t>Хрусталева Олеся</t>
  </si>
  <si>
    <t>ам стаф</t>
  </si>
  <si>
    <t>Фрида</t>
  </si>
  <si>
    <t>Молчанова Светлана</t>
  </si>
  <si>
    <t>Яна</t>
  </si>
  <si>
    <t>Джерри</t>
  </si>
  <si>
    <t>Стася</t>
  </si>
  <si>
    <t>Тарасова Ольга</t>
  </si>
  <si>
    <t>Тарасова О.В</t>
  </si>
  <si>
    <t>7 августа 2010г.</t>
  </si>
  <si>
    <t>ДЮЦ  РОВЕСНИК</t>
  </si>
  <si>
    <t>Рыжкова Анжелика</t>
  </si>
  <si>
    <t>Бим</t>
  </si>
  <si>
    <t>Алекинова  Татьяна</t>
  </si>
  <si>
    <t>фиалковый  Эльф</t>
  </si>
  <si>
    <t>Марченко Марина</t>
  </si>
  <si>
    <t>Амеретто Блэк</t>
  </si>
  <si>
    <t>мал.пудель</t>
  </si>
  <si>
    <t>Нина</t>
  </si>
  <si>
    <t>Сергеев Николай</t>
  </si>
  <si>
    <t>Биюжева  Вероника</t>
  </si>
  <si>
    <t>Фруктовая Карамелька</t>
  </si>
  <si>
    <t xml:space="preserve">                                 </t>
  </si>
  <si>
    <t xml:space="preserve"> Тарасова  Ольга</t>
  </si>
  <si>
    <t>кеесхонд</t>
  </si>
  <si>
    <t>Европейская  штучка</t>
  </si>
  <si>
    <t xml:space="preserve">Спортсмен </t>
  </si>
  <si>
    <t>Алексеева  Элла</t>
  </si>
  <si>
    <t>кер.бл.терьер</t>
  </si>
  <si>
    <t>Курочкин  Станислав</t>
  </si>
  <si>
    <t>зол.ретривер</t>
  </si>
  <si>
    <t>Милка</t>
  </si>
  <si>
    <t>Шалугина Анна</t>
  </si>
  <si>
    <t>Дунаева Анастасия</t>
  </si>
  <si>
    <t>Гейша</t>
  </si>
  <si>
    <t>бигль</t>
  </si>
  <si>
    <t xml:space="preserve">Филя </t>
  </si>
  <si>
    <t>Росинка</t>
  </si>
  <si>
    <t xml:space="preserve">Соколова  Светлана </t>
  </si>
  <si>
    <t>к.пудель</t>
  </si>
  <si>
    <t>Винни Пух</t>
  </si>
  <si>
    <t>Горячева Светлана</t>
  </si>
  <si>
    <t>ам.к.спаниель</t>
  </si>
  <si>
    <t>Вирджиния</t>
  </si>
  <si>
    <t>цверг пинчер</t>
  </si>
  <si>
    <t>Виола</t>
  </si>
  <si>
    <t>Бабынина Анастасия</t>
  </si>
  <si>
    <t>День физкультурника</t>
  </si>
  <si>
    <t xml:space="preserve">рус гончая </t>
  </si>
  <si>
    <t>Вашаг</t>
  </si>
  <si>
    <t>н.о.</t>
  </si>
  <si>
    <t>Урана</t>
  </si>
  <si>
    <t>Зинчук Виктория</t>
  </si>
  <si>
    <t>Том</t>
  </si>
  <si>
    <t>Орлова Надежда</t>
  </si>
  <si>
    <t>Баффи</t>
  </si>
  <si>
    <t>Кулиев Рафаил</t>
  </si>
  <si>
    <t>снята</t>
  </si>
  <si>
    <t>снят</t>
  </si>
  <si>
    <t>Фиалковый  Эльф</t>
  </si>
  <si>
    <t>Европейская  Штучка</t>
  </si>
  <si>
    <t>S</t>
  </si>
  <si>
    <t>M</t>
  </si>
  <si>
    <t>Бабынина Е.В.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</si>
</sst>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\ mmm\ yy"/>
    <numFmt numFmtId="173" formatCode="d\ mmmm\,\ yyyy"/>
    <numFmt numFmtId="174" formatCode="0.0;[Red]0.0"/>
    <numFmt numFmtId="175" formatCode="0;[Red]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4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u val="single"/>
      <sz val="14"/>
      <name val="Arial Cyr"/>
      <family val="2"/>
    </font>
    <font>
      <b/>
      <sz val="13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b/>
      <i/>
      <sz val="9"/>
      <name val="Arial Cyr"/>
      <family val="2"/>
    </font>
    <font>
      <sz val="14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color indexed="8"/>
      <name val="Arial Cyr"/>
      <family val="0"/>
    </font>
    <font>
      <b/>
      <i/>
      <sz val="14"/>
      <name val="Times New Roman"/>
      <family val="1"/>
    </font>
    <font>
      <i/>
      <sz val="8"/>
      <name val="Arial"/>
      <family val="2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 vertical="top" wrapText="1"/>
    </xf>
    <xf numFmtId="0" fontId="0" fillId="0" borderId="1" xfId="0" applyFill="1" applyBorder="1" applyAlignment="1">
      <alignment horizontal="right"/>
    </xf>
    <xf numFmtId="2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 wrapText="1"/>
    </xf>
    <xf numFmtId="49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0" borderId="0" xfId="0" applyFill="1" applyAlignment="1">
      <alignment/>
    </xf>
    <xf numFmtId="0" fontId="4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0" borderId="6" xfId="0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 textRotation="90" wrapText="1"/>
    </xf>
    <xf numFmtId="0" fontId="7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Continuous"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wrapText="1"/>
    </xf>
    <xf numFmtId="49" fontId="0" fillId="0" borderId="8" xfId="0" applyNumberFormat="1" applyFill="1" applyBorder="1" applyAlignment="1">
      <alignment wrapText="1"/>
    </xf>
    <xf numFmtId="0" fontId="1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wrapText="1"/>
    </xf>
    <xf numFmtId="2" fontId="20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4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49" fontId="0" fillId="0" borderId="9" xfId="0" applyNumberFormat="1" applyFill="1" applyBorder="1" applyAlignment="1">
      <alignment wrapText="1"/>
    </xf>
    <xf numFmtId="49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 horizontal="right" wrapText="1"/>
    </xf>
    <xf numFmtId="2" fontId="0" fillId="0" borderId="0" xfId="0" applyNumberFormat="1" applyFill="1" applyBorder="1" applyAlignment="1">
      <alignment horizontal="right"/>
    </xf>
    <xf numFmtId="2" fontId="2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18" fillId="0" borderId="1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wrapText="1"/>
    </xf>
    <xf numFmtId="0" fontId="18" fillId="0" borderId="1" xfId="0" applyFont="1" applyFill="1" applyBorder="1" applyAlignment="1">
      <alignment/>
    </xf>
    <xf numFmtId="49" fontId="18" fillId="0" borderId="1" xfId="0" applyNumberFormat="1" applyFont="1" applyFill="1" applyBorder="1" applyAlignment="1">
      <alignment/>
    </xf>
    <xf numFmtId="0" fontId="18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>
      <alignment horizontal="right"/>
    </xf>
    <xf numFmtId="0" fontId="18" fillId="0" borderId="1" xfId="0" applyFont="1" applyFill="1" applyBorder="1" applyAlignment="1">
      <alignment horizontal="right" wrapText="1"/>
    </xf>
    <xf numFmtId="0" fontId="22" fillId="0" borderId="1" xfId="0" applyFont="1" applyFill="1" applyBorder="1" applyAlignment="1">
      <alignment horizontal="right"/>
    </xf>
    <xf numFmtId="0" fontId="18" fillId="0" borderId="1" xfId="0" applyFont="1" applyBorder="1" applyAlignment="1">
      <alignment horizontal="right" wrapText="1"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/>
    </xf>
    <xf numFmtId="0" fontId="19" fillId="0" borderId="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3" fillId="0" borderId="0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/>
    </xf>
    <xf numFmtId="0" fontId="18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5" fillId="0" borderId="1" xfId="0" applyFont="1" applyFill="1" applyBorder="1" applyAlignment="1">
      <alignment horizontal="center" textRotation="90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Continuous" wrapText="1"/>
    </xf>
    <xf numFmtId="0" fontId="6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wrapText="1"/>
    </xf>
    <xf numFmtId="0" fontId="5" fillId="0" borderId="1" xfId="0" applyFont="1" applyFill="1" applyBorder="1" applyAlignment="1">
      <alignment horizontal="right" wrapText="1"/>
    </xf>
    <xf numFmtId="49" fontId="16" fillId="0" borderId="6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18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right"/>
    </xf>
    <xf numFmtId="2" fontId="18" fillId="0" borderId="0" xfId="0" applyNumberFormat="1" applyFont="1" applyFill="1" applyAlignment="1">
      <alignment horizontal="right"/>
    </xf>
    <xf numFmtId="0" fontId="18" fillId="0" borderId="1" xfId="0" applyFont="1" applyFill="1" applyBorder="1" applyAlignment="1">
      <alignment horizontal="left" wrapText="1"/>
    </xf>
    <xf numFmtId="0" fontId="18" fillId="0" borderId="1" xfId="0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18" fillId="0" borderId="1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SheetLayoutView="100" workbookViewId="0" topLeftCell="A1">
      <selection activeCell="B21" sqref="B21:D21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6.75390625" style="0" customWidth="1"/>
    <col min="16" max="16" width="0.12890625" style="0" customWidth="1"/>
  </cols>
  <sheetData>
    <row r="1" spans="1:15" s="22" customFormat="1" ht="22.5" customHeight="1">
      <c r="A1" s="19" t="s">
        <v>22</v>
      </c>
      <c r="B1" s="81" t="s">
        <v>51</v>
      </c>
      <c r="C1" s="20"/>
      <c r="D1" s="21"/>
      <c r="E1" s="21"/>
      <c r="F1" s="21"/>
      <c r="G1" s="20"/>
      <c r="H1" s="20"/>
      <c r="I1" s="94" t="s">
        <v>89</v>
      </c>
      <c r="J1" s="95"/>
      <c r="K1" s="95"/>
      <c r="L1" s="95"/>
      <c r="M1" s="96"/>
      <c r="N1" s="1"/>
      <c r="O1" s="20"/>
    </row>
    <row r="2" spans="1:15" s="22" customFormat="1" ht="10.5" customHeight="1">
      <c r="A2" s="20"/>
      <c r="B2" s="76"/>
      <c r="C2" s="23"/>
      <c r="D2" s="21"/>
      <c r="E2" s="21"/>
      <c r="F2" s="21"/>
      <c r="G2" s="20"/>
      <c r="H2" s="20"/>
      <c r="I2" s="24"/>
      <c r="J2" s="21"/>
      <c r="K2" s="21"/>
      <c r="L2" s="21"/>
      <c r="M2" s="21"/>
      <c r="N2" s="21"/>
      <c r="O2" s="20"/>
    </row>
    <row r="3" spans="1:15" s="22" customFormat="1" ht="15.75">
      <c r="A3" s="25" t="s">
        <v>13</v>
      </c>
      <c r="B3" s="76"/>
      <c r="C3" s="97" t="s">
        <v>49</v>
      </c>
      <c r="D3" s="97"/>
      <c r="E3" s="1"/>
      <c r="H3" s="26" t="s">
        <v>12</v>
      </c>
      <c r="L3" s="27" t="s">
        <v>52</v>
      </c>
      <c r="M3" s="5"/>
      <c r="N3" s="4"/>
      <c r="O3" s="5"/>
    </row>
    <row r="4" spans="1:8" s="22" customFormat="1" ht="12.75">
      <c r="A4" s="1"/>
      <c r="B4" s="76"/>
      <c r="C4" s="1"/>
      <c r="D4" s="1"/>
      <c r="E4" s="1"/>
      <c r="G4" s="1"/>
      <c r="H4" s="1"/>
    </row>
    <row r="5" spans="1:11" s="22" customFormat="1" ht="18">
      <c r="A5" s="1"/>
      <c r="B5" s="76"/>
      <c r="C5" s="1"/>
      <c r="D5" s="1"/>
      <c r="E5" s="28" t="s">
        <v>14</v>
      </c>
      <c r="G5" s="1"/>
      <c r="H5" s="1"/>
      <c r="I5" s="28" t="s">
        <v>7</v>
      </c>
      <c r="K5" s="1"/>
    </row>
    <row r="6" spans="2:12" s="22" customFormat="1" ht="14.25">
      <c r="B6" s="76"/>
      <c r="C6" s="1"/>
      <c r="D6" s="1"/>
      <c r="E6" s="29" t="s">
        <v>18</v>
      </c>
      <c r="H6" s="10">
        <v>171</v>
      </c>
      <c r="I6" s="29" t="s">
        <v>18</v>
      </c>
      <c r="L6" s="10">
        <v>157</v>
      </c>
    </row>
    <row r="7" spans="2:12" s="22" customFormat="1" ht="14.25">
      <c r="B7" s="49" t="s">
        <v>17</v>
      </c>
      <c r="C7" s="30">
        <v>7</v>
      </c>
      <c r="D7" s="1"/>
      <c r="E7" s="29" t="s">
        <v>11</v>
      </c>
      <c r="H7" s="11">
        <v>3.7</v>
      </c>
      <c r="I7" s="29" t="s">
        <v>11</v>
      </c>
      <c r="L7" s="11">
        <v>3.9</v>
      </c>
    </row>
    <row r="8" spans="2:15" s="22" customFormat="1" ht="14.25">
      <c r="B8" s="76"/>
      <c r="C8" s="1"/>
      <c r="D8" s="1"/>
      <c r="E8" s="31" t="s">
        <v>0</v>
      </c>
      <c r="F8" s="1"/>
      <c r="H8" s="57">
        <v>46</v>
      </c>
      <c r="I8" s="31" t="s">
        <v>0</v>
      </c>
      <c r="L8" s="57">
        <v>40</v>
      </c>
      <c r="O8" s="6" t="s">
        <v>103</v>
      </c>
    </row>
    <row r="9" spans="1:15" s="22" customFormat="1" ht="16.5">
      <c r="A9" s="1"/>
      <c r="B9" s="19" t="s">
        <v>16</v>
      </c>
      <c r="E9" s="25" t="s">
        <v>19</v>
      </c>
      <c r="F9" s="1"/>
      <c r="G9" s="1"/>
      <c r="H9" s="57">
        <v>69</v>
      </c>
      <c r="I9" s="25" t="s">
        <v>19</v>
      </c>
      <c r="J9" s="1"/>
      <c r="L9" s="57">
        <v>60</v>
      </c>
      <c r="M9" s="32" t="s">
        <v>21</v>
      </c>
      <c r="N9" s="1"/>
      <c r="O9" s="7"/>
    </row>
    <row r="10" spans="1:16" s="42" customFormat="1" ht="79.5">
      <c r="A10" s="86" t="s">
        <v>6</v>
      </c>
      <c r="B10" s="87" t="s">
        <v>10</v>
      </c>
      <c r="C10" s="88" t="s">
        <v>8</v>
      </c>
      <c r="D10" s="89" t="s">
        <v>9</v>
      </c>
      <c r="E10" s="2" t="s">
        <v>1</v>
      </c>
      <c r="F10" s="3" t="s">
        <v>2</v>
      </c>
      <c r="G10" s="2" t="s">
        <v>3</v>
      </c>
      <c r="H10" s="90" t="s">
        <v>4</v>
      </c>
      <c r="I10" s="2" t="s">
        <v>1</v>
      </c>
      <c r="J10" s="3" t="s">
        <v>2</v>
      </c>
      <c r="K10" s="2" t="s">
        <v>3</v>
      </c>
      <c r="L10" s="90" t="s">
        <v>4</v>
      </c>
      <c r="M10" s="91" t="s">
        <v>5</v>
      </c>
      <c r="N10" s="91" t="s">
        <v>15</v>
      </c>
      <c r="O10" s="86" t="s">
        <v>20</v>
      </c>
      <c r="P10" s="50"/>
    </row>
    <row r="11" spans="1:15" s="22" customFormat="1" ht="24.75" customHeight="1">
      <c r="A11" s="85">
        <v>5</v>
      </c>
      <c r="B11" s="18" t="s">
        <v>88</v>
      </c>
      <c r="C11" s="18" t="s">
        <v>26</v>
      </c>
      <c r="D11" s="18" t="s">
        <v>27</v>
      </c>
      <c r="E11" s="16">
        <v>5</v>
      </c>
      <c r="F11" s="15">
        <v>49.17</v>
      </c>
      <c r="G11" s="15">
        <f>IF(F11=0,120,IF(F11&gt;$H$9,120,IF(F11&lt;$H$8,0,IF($H$9&gt;F11&gt;$H$8,F11-$H$8))))</f>
        <v>3.1700000000000017</v>
      </c>
      <c r="H11" s="15">
        <f>IF(G11=120,120,SUM(E11,G11))</f>
        <v>8.170000000000002</v>
      </c>
      <c r="I11" s="16">
        <v>0</v>
      </c>
      <c r="J11" s="15">
        <v>38.82</v>
      </c>
      <c r="K11" s="15">
        <f>IF(J11=0,100,IF(J11&gt;$L$9,100,IF(J11&lt;$L$8,0,IF($L$9&gt;J11&gt;$L$8,J11-$L$8))))</f>
        <v>0</v>
      </c>
      <c r="L11" s="15">
        <f>IF(K11=100,100,SUM(I11,K11))</f>
        <v>0</v>
      </c>
      <c r="M11" s="45">
        <f>SUM(H11,L11)</f>
        <v>8.170000000000002</v>
      </c>
      <c r="N11" s="15">
        <f>SUM(F11,J11)</f>
        <v>87.99000000000001</v>
      </c>
      <c r="O11" s="14">
        <v>1</v>
      </c>
    </row>
    <row r="12" spans="1:15" s="22" customFormat="1" ht="24.75" customHeight="1">
      <c r="A12" s="93">
        <v>3</v>
      </c>
      <c r="B12" s="18" t="s">
        <v>80</v>
      </c>
      <c r="C12" s="17" t="s">
        <v>81</v>
      </c>
      <c r="D12" s="17" t="s">
        <v>82</v>
      </c>
      <c r="E12" s="16">
        <v>0</v>
      </c>
      <c r="F12" s="14">
        <v>51.18</v>
      </c>
      <c r="G12" s="15">
        <f>IF(F12=0,120,IF(F12&gt;$H$9,120,IF(F12&lt;$H$8,0,IF($H$9&gt;F12&gt;$H$8,F12-$H$8))))</f>
        <v>5.18</v>
      </c>
      <c r="H12" s="15">
        <f>IF(G12=120,120,SUM(E12,G12))</f>
        <v>5.18</v>
      </c>
      <c r="I12" s="2">
        <v>0</v>
      </c>
      <c r="J12" s="14">
        <v>44.5</v>
      </c>
      <c r="K12" s="15">
        <f>IF(J12=0,100,IF(J12&gt;$L$9,100,IF(J12&lt;$L$8,0,IF($L$9&gt;J12&gt;$L$8,J12-$L$8))))</f>
        <v>4.5</v>
      </c>
      <c r="L12" s="15">
        <f>IF(K12=100,100,SUM(I12,K12))</f>
        <v>4.5</v>
      </c>
      <c r="M12" s="45">
        <f>SUM(H12,L12)</f>
        <v>9.68</v>
      </c>
      <c r="N12" s="15">
        <f>SUM(F12,J12)</f>
        <v>95.68</v>
      </c>
      <c r="O12" s="46">
        <v>2</v>
      </c>
    </row>
    <row r="13" spans="1:16" s="22" customFormat="1" ht="24.75" customHeight="1">
      <c r="A13" s="85">
        <v>7</v>
      </c>
      <c r="B13" s="18" t="s">
        <v>36</v>
      </c>
      <c r="C13" s="18" t="s">
        <v>26</v>
      </c>
      <c r="D13" s="17" t="s">
        <v>37</v>
      </c>
      <c r="E13" s="16">
        <v>5</v>
      </c>
      <c r="F13" s="15">
        <v>56.13</v>
      </c>
      <c r="G13" s="15">
        <f>IF(F13=0,120,IF(F13&gt;$H$9,120,IF(F13&lt;$H$8,0,IF($H$9&gt;F13&gt;$H$8,F13-$H$8))))</f>
        <v>10.130000000000003</v>
      </c>
      <c r="H13" s="15">
        <f>IF(G13=120,120,SUM(E13,G13))</f>
        <v>15.130000000000003</v>
      </c>
      <c r="I13" s="16">
        <v>0</v>
      </c>
      <c r="J13" s="15">
        <v>46.52</v>
      </c>
      <c r="K13" s="15">
        <f>IF(J13=0,100,IF(J13&gt;$L$9,100,IF(J13&lt;$L$8,0,IF($L$9&gt;J13&gt;$L$8,J13-$L$8))))</f>
        <v>6.520000000000003</v>
      </c>
      <c r="L13" s="15">
        <f>IF(K13=100,100,SUM(I13,K13))</f>
        <v>6.520000000000003</v>
      </c>
      <c r="M13" s="45">
        <f>SUM(H13,L13)</f>
        <v>21.650000000000006</v>
      </c>
      <c r="N13" s="15">
        <f>SUM(F13,J13)</f>
        <v>102.65</v>
      </c>
      <c r="O13" s="14">
        <v>3</v>
      </c>
      <c r="P13" s="49"/>
    </row>
    <row r="14" spans="1:16" s="22" customFormat="1" ht="24.75" customHeight="1">
      <c r="A14" s="85">
        <v>1</v>
      </c>
      <c r="B14" s="18" t="s">
        <v>88</v>
      </c>
      <c r="C14" s="18" t="s">
        <v>77</v>
      </c>
      <c r="D14" s="18" t="s">
        <v>78</v>
      </c>
      <c r="E14" s="16" t="s">
        <v>100</v>
      </c>
      <c r="F14" s="15"/>
      <c r="G14" s="15">
        <f>IF(F14=0,120,IF(F14&gt;$H$9,120,IF(F14&lt;$H$8,0,IF($H$9&gt;F14&gt;$H$8,F14-$H$8))))</f>
        <v>120</v>
      </c>
      <c r="H14" s="15">
        <f>IF(G14=120,120,SUM(E14,G14))</f>
        <v>120</v>
      </c>
      <c r="I14" s="14"/>
      <c r="J14" s="14"/>
      <c r="K14" s="15">
        <f>IF(J14=0,100,IF(J14&gt;$L$9,100,IF(J14&lt;$L$8,0,IF($L$9&gt;J14&gt;$L$8,J14-$L$8))))</f>
        <v>100</v>
      </c>
      <c r="L14" s="15">
        <f>IF(K14=100,100,SUM(I14,K14))</f>
        <v>100</v>
      </c>
      <c r="M14" s="45">
        <f>SUM(H14,L14)</f>
        <v>220</v>
      </c>
      <c r="N14" s="15">
        <f>SUM(F14,J14)</f>
        <v>0</v>
      </c>
      <c r="O14" s="46"/>
      <c r="P14" s="49"/>
    </row>
    <row r="15" spans="1:16" s="22" customFormat="1" ht="24.75" customHeight="1">
      <c r="A15" s="85">
        <v>2</v>
      </c>
      <c r="B15" s="18" t="s">
        <v>40</v>
      </c>
      <c r="C15" s="18" t="s">
        <v>26</v>
      </c>
      <c r="D15" s="18" t="s">
        <v>79</v>
      </c>
      <c r="E15" s="16" t="s">
        <v>100</v>
      </c>
      <c r="F15" s="15"/>
      <c r="G15" s="15">
        <f>IF(F15=0,120,IF(F15&gt;$H$9,120,IF(F15&lt;$H$8,0,IF($H$9&gt;F15&gt;$H$8,F15-$H$8))))</f>
        <v>120</v>
      </c>
      <c r="H15" s="15">
        <f>IF(G15=120,120,SUM(E15,G15))</f>
        <v>120</v>
      </c>
      <c r="I15" s="14"/>
      <c r="J15" s="14"/>
      <c r="K15" s="15">
        <f>IF(J15=0,100,IF(J15&gt;$L$9,100,IF(J15&lt;$L$8,0,IF($L$9&gt;J15&gt;$L$8,J15-$L$8))))</f>
        <v>100</v>
      </c>
      <c r="L15" s="15">
        <f>IF(K15=100,100,SUM(I15,K15))</f>
        <v>100</v>
      </c>
      <c r="M15" s="45">
        <f>SUM(H15,L15)</f>
        <v>220</v>
      </c>
      <c r="N15" s="15">
        <f>SUM(F15,J15)</f>
        <v>0</v>
      </c>
      <c r="O15" s="46"/>
      <c r="P15" s="49"/>
    </row>
    <row r="16" spans="1:16" s="22" customFormat="1" ht="24.75" customHeight="1">
      <c r="A16" s="85">
        <v>4</v>
      </c>
      <c r="B16" s="18" t="s">
        <v>36</v>
      </c>
      <c r="C16" s="18" t="s">
        <v>86</v>
      </c>
      <c r="D16" s="58" t="s">
        <v>87</v>
      </c>
      <c r="E16" s="16" t="s">
        <v>100</v>
      </c>
      <c r="F16" s="15"/>
      <c r="G16" s="15">
        <f>IF(F16=0,120,IF(F16&gt;$H$9,120,IF(F16&lt;$H$8,0,IF($H$9&gt;F16&gt;$H$8,F16-$H$8))))</f>
        <v>120</v>
      </c>
      <c r="H16" s="15">
        <f>IF(G16=120,120,SUM(E16,G16))</f>
        <v>120</v>
      </c>
      <c r="I16" s="16" t="s">
        <v>100</v>
      </c>
      <c r="J16" s="15"/>
      <c r="K16" s="15">
        <f>IF(J16=0,100,IF(J16&gt;$L$9,100,IF(J16&lt;$L$8,0,IF($L$9&gt;J16&gt;$L$8,J16-$L$8))))</f>
        <v>100</v>
      </c>
      <c r="L16" s="15">
        <f>IF(K16=100,100,SUM(I16,K16))</f>
        <v>100</v>
      </c>
      <c r="M16" s="45">
        <f>SUM(H16,L16)</f>
        <v>220</v>
      </c>
      <c r="N16" s="15">
        <f>SUM(F16,J16)</f>
        <v>0</v>
      </c>
      <c r="O16" s="47"/>
      <c r="P16" s="49"/>
    </row>
    <row r="17" spans="1:16" s="22" customFormat="1" ht="24.75" customHeight="1">
      <c r="A17" s="58">
        <v>6</v>
      </c>
      <c r="B17" s="18" t="s">
        <v>83</v>
      </c>
      <c r="C17" s="18" t="s">
        <v>84</v>
      </c>
      <c r="D17" s="18" t="s">
        <v>85</v>
      </c>
      <c r="E17" s="14" t="s">
        <v>100</v>
      </c>
      <c r="F17" s="14"/>
      <c r="G17" s="15">
        <f>IF(F17=0,120,IF(F17&gt;$H$9,120,IF(F17&lt;$H$8,0,IF($H$9&gt;F17&gt;$H$8,F17-$H$8))))</f>
        <v>120</v>
      </c>
      <c r="H17" s="15">
        <f>IF(G17=120,120,SUM(E17,G17))</f>
        <v>120</v>
      </c>
      <c r="I17" s="85" t="s">
        <v>100</v>
      </c>
      <c r="J17" s="14"/>
      <c r="K17" s="15">
        <f>IF(J17=0,100,IF(J17&gt;$L$9,100,IF(J17&lt;$L$8,0,IF($L$9&gt;J17&gt;$L$8,J17-$L$8))))</f>
        <v>100</v>
      </c>
      <c r="L17" s="15">
        <f>IF(K17=100,100,SUM(I17,K17))</f>
        <v>100</v>
      </c>
      <c r="M17" s="45">
        <f>SUM(H17,L17)</f>
        <v>220</v>
      </c>
      <c r="N17" s="15">
        <f>SUM(F17,J17)</f>
        <v>0</v>
      </c>
      <c r="O17" s="47"/>
      <c r="P17" s="49"/>
    </row>
    <row r="18" spans="1:15" s="22" customFormat="1" ht="12" customHeight="1">
      <c r="A18" s="12"/>
      <c r="B18" s="52"/>
      <c r="C18" s="52"/>
      <c r="D18" s="52"/>
      <c r="E18" s="53"/>
      <c r="F18" s="54"/>
      <c r="G18" s="54"/>
      <c r="H18" s="54"/>
      <c r="I18" s="53"/>
      <c r="J18" s="54"/>
      <c r="K18" s="54"/>
      <c r="L18" s="54"/>
      <c r="M18" s="55"/>
      <c r="N18" s="54"/>
      <c r="O18" s="56"/>
    </row>
    <row r="19" spans="1:15" s="22" customFormat="1" ht="12" customHeight="1">
      <c r="A19" s="12"/>
      <c r="B19" s="52"/>
      <c r="C19" s="52"/>
      <c r="D19" s="52"/>
      <c r="E19" s="53"/>
      <c r="F19" s="54"/>
      <c r="G19" s="54"/>
      <c r="H19" s="54"/>
      <c r="I19" s="53"/>
      <c r="J19" s="54"/>
      <c r="K19" s="54"/>
      <c r="L19" s="54"/>
      <c r="M19" s="55"/>
      <c r="N19" s="54"/>
      <c r="O19" s="56"/>
    </row>
    <row r="20" spans="1:4" ht="18.75">
      <c r="A20" s="8"/>
      <c r="B20" s="13"/>
      <c r="C20" s="8"/>
      <c r="D20" s="8"/>
    </row>
    <row r="21" spans="1:4" ht="12.75">
      <c r="A21" s="8"/>
      <c r="B21" t="s">
        <v>41</v>
      </c>
      <c r="C21" s="9"/>
      <c r="D21" s="51" t="s">
        <v>50</v>
      </c>
    </row>
    <row r="22" spans="1:3" ht="12.75">
      <c r="A22" s="8"/>
      <c r="C22" s="8"/>
    </row>
    <row r="23" spans="1:3" ht="12.75">
      <c r="A23" s="8"/>
      <c r="C23" s="9"/>
    </row>
    <row r="24" spans="1:3" ht="18.75">
      <c r="A24" s="8"/>
      <c r="B24" s="13"/>
      <c r="C24" s="8"/>
    </row>
    <row r="25" spans="1:3" ht="18.75">
      <c r="A25" s="8"/>
      <c r="B25" s="13"/>
      <c r="C25" s="8"/>
    </row>
    <row r="26" spans="2:3" ht="18.75">
      <c r="B26" s="13"/>
      <c r="C26" s="8"/>
    </row>
    <row r="27" spans="2:3" ht="18.75">
      <c r="B27" s="13"/>
      <c r="C27" s="8"/>
    </row>
    <row r="28" spans="1:3" ht="18.75">
      <c r="A28" s="8"/>
      <c r="B28" s="13"/>
      <c r="C28" s="8"/>
    </row>
    <row r="29" spans="1:2" ht="18.75">
      <c r="A29" s="8"/>
      <c r="B29" s="13"/>
    </row>
    <row r="30" spans="1:2" ht="18.75">
      <c r="A30" s="8"/>
      <c r="B30" s="13"/>
    </row>
    <row r="31" spans="1:2" ht="12.75">
      <c r="A31" s="8"/>
      <c r="B31" s="8"/>
    </row>
  </sheetData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SheetLayoutView="100" workbookViewId="0" topLeftCell="A2">
      <selection activeCell="C3" sqref="C3:D3"/>
    </sheetView>
  </sheetViews>
  <sheetFormatPr defaultColWidth="9.00390625" defaultRowHeight="12.75"/>
  <cols>
    <col min="1" max="1" width="3.75390625" style="0" customWidth="1"/>
    <col min="2" max="2" width="26.625" style="78" customWidth="1"/>
    <col min="3" max="3" width="11.375" style="0" customWidth="1"/>
    <col min="4" max="4" width="13.75390625" style="0" customWidth="1"/>
    <col min="5" max="7" width="7.125" style="0" customWidth="1"/>
    <col min="8" max="8" width="6.875" style="0" customWidth="1"/>
    <col min="9" max="10" width="7.75390625" style="0" customWidth="1"/>
    <col min="11" max="12" width="7.375" style="0" customWidth="1"/>
    <col min="13" max="14" width="8.00390625" style="0" customWidth="1"/>
    <col min="15" max="15" width="4.625" style="0" customWidth="1"/>
  </cols>
  <sheetData>
    <row r="1" spans="1:15" s="22" customFormat="1" ht="22.5" customHeight="1">
      <c r="A1" s="19" t="s">
        <v>22</v>
      </c>
      <c r="B1" s="81" t="s">
        <v>51</v>
      </c>
      <c r="C1" s="20"/>
      <c r="D1" s="21"/>
      <c r="E1" s="21"/>
      <c r="F1" s="21"/>
      <c r="G1" s="20"/>
      <c r="H1" s="20"/>
      <c r="I1" s="94" t="s">
        <v>89</v>
      </c>
      <c r="J1" s="95"/>
      <c r="K1" s="95"/>
      <c r="L1" s="95"/>
      <c r="M1" s="96"/>
      <c r="N1" s="1"/>
      <c r="O1" s="20"/>
    </row>
    <row r="2" spans="1:15" s="22" customFormat="1" ht="10.5" customHeight="1">
      <c r="A2" s="20"/>
      <c r="B2" s="76"/>
      <c r="C2" s="23"/>
      <c r="D2" s="21"/>
      <c r="E2" s="21"/>
      <c r="F2" s="21"/>
      <c r="G2" s="20"/>
      <c r="H2" s="20"/>
      <c r="I2" s="24"/>
      <c r="J2" s="21"/>
      <c r="K2" s="21"/>
      <c r="L2" s="21"/>
      <c r="M2" s="21"/>
      <c r="N2" s="21"/>
      <c r="O2" s="20"/>
    </row>
    <row r="3" spans="1:15" s="22" customFormat="1" ht="15.75">
      <c r="A3" s="25" t="s">
        <v>13</v>
      </c>
      <c r="B3" s="76"/>
      <c r="C3" s="97" t="s">
        <v>30</v>
      </c>
      <c r="D3" s="97"/>
      <c r="E3" s="1"/>
      <c r="H3" s="26" t="s">
        <v>12</v>
      </c>
      <c r="L3" s="27" t="s">
        <v>52</v>
      </c>
      <c r="M3" s="5"/>
      <c r="N3" s="4"/>
      <c r="O3" s="5"/>
    </row>
    <row r="4" spans="1:8" s="22" customFormat="1" ht="12.75">
      <c r="A4" s="1"/>
      <c r="B4" s="76"/>
      <c r="C4" s="1"/>
      <c r="D4" s="1"/>
      <c r="E4" s="1"/>
      <c r="G4" s="1"/>
      <c r="H4" s="1"/>
    </row>
    <row r="5" spans="1:11" s="22" customFormat="1" ht="18">
      <c r="A5" s="1"/>
      <c r="B5" s="76"/>
      <c r="C5" s="1"/>
      <c r="D5" s="1"/>
      <c r="E5" s="28" t="s">
        <v>14</v>
      </c>
      <c r="G5" s="1"/>
      <c r="H5" s="1"/>
      <c r="I5" s="28" t="s">
        <v>7</v>
      </c>
      <c r="K5" s="1"/>
    </row>
    <row r="6" spans="2:12" s="22" customFormat="1" ht="14.25">
      <c r="B6" s="76"/>
      <c r="C6" s="1"/>
      <c r="D6" s="1"/>
      <c r="E6" s="29" t="s">
        <v>18</v>
      </c>
      <c r="H6" s="10">
        <v>171</v>
      </c>
      <c r="I6" s="29" t="s">
        <v>18</v>
      </c>
      <c r="L6" s="10">
        <v>157</v>
      </c>
    </row>
    <row r="7" spans="2:12" s="22" customFormat="1" ht="14.25">
      <c r="B7" s="49" t="s">
        <v>17</v>
      </c>
      <c r="C7" s="30">
        <v>7</v>
      </c>
      <c r="D7" s="1"/>
      <c r="E7" s="29" t="s">
        <v>11</v>
      </c>
      <c r="H7" s="11">
        <v>3.7</v>
      </c>
      <c r="I7" s="29" t="s">
        <v>11</v>
      </c>
      <c r="L7" s="11">
        <v>3.9</v>
      </c>
    </row>
    <row r="8" spans="2:15" s="22" customFormat="1" ht="14.25">
      <c r="B8" s="76"/>
      <c r="C8" s="1"/>
      <c r="D8" s="1"/>
      <c r="E8" s="31" t="s">
        <v>0</v>
      </c>
      <c r="F8" s="1"/>
      <c r="H8" s="57">
        <v>46</v>
      </c>
      <c r="I8" s="31" t="s">
        <v>0</v>
      </c>
      <c r="L8" s="57">
        <v>40</v>
      </c>
      <c r="O8" s="6" t="s">
        <v>104</v>
      </c>
    </row>
    <row r="9" spans="1:15" s="22" customFormat="1" ht="16.5">
      <c r="A9" s="1"/>
      <c r="B9" s="19" t="s">
        <v>16</v>
      </c>
      <c r="E9" s="25" t="s">
        <v>19</v>
      </c>
      <c r="F9" s="1"/>
      <c r="G9" s="1"/>
      <c r="H9" s="57">
        <v>69</v>
      </c>
      <c r="I9" s="25" t="s">
        <v>19</v>
      </c>
      <c r="J9" s="1"/>
      <c r="L9" s="57">
        <v>60</v>
      </c>
      <c r="M9" s="32" t="s">
        <v>21</v>
      </c>
      <c r="N9" s="1"/>
      <c r="O9" s="7"/>
    </row>
    <row r="10" spans="1:16" s="42" customFormat="1" ht="79.5">
      <c r="A10" s="33" t="s">
        <v>6</v>
      </c>
      <c r="B10" s="82" t="s">
        <v>68</v>
      </c>
      <c r="C10" s="35" t="s">
        <v>8</v>
      </c>
      <c r="D10" s="48" t="s">
        <v>9</v>
      </c>
      <c r="E10" s="37" t="s">
        <v>1</v>
      </c>
      <c r="F10" s="38" t="s">
        <v>2</v>
      </c>
      <c r="G10" s="37" t="s">
        <v>3</v>
      </c>
      <c r="H10" s="39" t="s">
        <v>4</v>
      </c>
      <c r="I10" s="37" t="s">
        <v>1</v>
      </c>
      <c r="J10" s="38" t="s">
        <v>2</v>
      </c>
      <c r="K10" s="37" t="s">
        <v>3</v>
      </c>
      <c r="L10" s="39" t="s">
        <v>4</v>
      </c>
      <c r="M10" s="40" t="s">
        <v>5</v>
      </c>
      <c r="N10" s="40" t="s">
        <v>15</v>
      </c>
      <c r="O10" s="33" t="s">
        <v>20</v>
      </c>
      <c r="P10" s="41"/>
    </row>
    <row r="11" spans="1:16" s="22" customFormat="1" ht="24.75" customHeight="1">
      <c r="A11" s="69">
        <v>3</v>
      </c>
      <c r="B11" s="101" t="s">
        <v>55</v>
      </c>
      <c r="C11" s="102" t="s">
        <v>26</v>
      </c>
      <c r="D11" s="101" t="s">
        <v>101</v>
      </c>
      <c r="E11" s="71">
        <v>10</v>
      </c>
      <c r="F11" s="100">
        <v>54.3</v>
      </c>
      <c r="G11" s="15">
        <f>IF(F11=0,120,IF(F11&gt;$H$9,120,IF(F11&lt;$H$8,0,IF($H$9&gt;F11&gt;$H$8,F11-$H$8))))</f>
        <v>8.299999999999997</v>
      </c>
      <c r="H11" s="15">
        <f>IF(G11=120,120,SUM(E11,G11))</f>
        <v>18.299999999999997</v>
      </c>
      <c r="I11" s="73">
        <v>5</v>
      </c>
      <c r="J11" s="70">
        <v>43.05</v>
      </c>
      <c r="K11" s="15">
        <f>IF(J11=0,100,IF(J11&gt;$L$9,100,IF(J11&lt;$L$8,0,IF($L$9&gt;J11&gt;$L$8,J11-$L$8))))</f>
        <v>3.049999999999997</v>
      </c>
      <c r="L11" s="15">
        <f>IF(K11=100,100,SUM(I11,K11))</f>
        <v>8.049999999999997</v>
      </c>
      <c r="M11" s="45">
        <f>SUM(H11,L11)</f>
        <v>26.349999999999994</v>
      </c>
      <c r="N11" s="15">
        <f>SUM(F11,J11)</f>
        <v>97.35</v>
      </c>
      <c r="O11" s="69">
        <v>1</v>
      </c>
      <c r="P11" s="49"/>
    </row>
    <row r="12" spans="1:16" s="22" customFormat="1" ht="24.75" customHeight="1">
      <c r="A12" s="69">
        <v>1</v>
      </c>
      <c r="B12" s="102" t="s">
        <v>57</v>
      </c>
      <c r="C12" s="102" t="s">
        <v>26</v>
      </c>
      <c r="D12" s="102" t="s">
        <v>58</v>
      </c>
      <c r="E12" s="71">
        <v>0</v>
      </c>
      <c r="F12" s="84">
        <v>53.22</v>
      </c>
      <c r="G12" s="15">
        <f>IF(F12=0,120,IF(F12&gt;$H$9,120,IF(F12&lt;$H$8,0,IF($H$9&gt;F12&gt;$H$8,F12-$H$8))))</f>
        <v>7.219999999999999</v>
      </c>
      <c r="H12" s="15">
        <f>IF(G12=120,120,SUM(E12,G12))</f>
        <v>7.219999999999999</v>
      </c>
      <c r="I12" s="71">
        <v>10</v>
      </c>
      <c r="J12" s="70">
        <v>50.95</v>
      </c>
      <c r="K12" s="15">
        <f>IF(J12=0,100,IF(J12&gt;$L$9,100,IF(J12&lt;$L$8,0,IF($L$9&gt;J12&gt;$L$8,J12-$L$8))))</f>
        <v>10.950000000000003</v>
      </c>
      <c r="L12" s="15">
        <f>IF(K12=100,100,SUM(I12,K12))</f>
        <v>20.950000000000003</v>
      </c>
      <c r="M12" s="45">
        <f>SUM(H12,L12)</f>
        <v>28.17</v>
      </c>
      <c r="N12" s="15">
        <f>SUM(F12,J12)</f>
        <v>104.17</v>
      </c>
      <c r="O12" s="72">
        <v>2</v>
      </c>
      <c r="P12" s="49"/>
    </row>
    <row r="13" spans="1:16" s="22" customFormat="1" ht="24.75" customHeight="1">
      <c r="A13" s="69">
        <v>2</v>
      </c>
      <c r="B13" s="101" t="s">
        <v>53</v>
      </c>
      <c r="C13" s="102" t="s">
        <v>34</v>
      </c>
      <c r="D13" s="101" t="s">
        <v>54</v>
      </c>
      <c r="E13" s="73">
        <v>10</v>
      </c>
      <c r="F13" s="70">
        <v>64.82</v>
      </c>
      <c r="G13" s="15">
        <f>IF(F13=0,120,IF(F13&gt;$H$9,120,IF(F13&lt;$H$8,0,IF($H$9&gt;F13&gt;$H$8,F13-$H$8))))</f>
        <v>18.819999999999993</v>
      </c>
      <c r="H13" s="15">
        <f>IF(G13=120,120,SUM(E13,G13))</f>
        <v>28.819999999999993</v>
      </c>
      <c r="I13" s="71"/>
      <c r="J13" s="70">
        <v>57.49</v>
      </c>
      <c r="K13" s="15">
        <f>IF(J13=0,100,IF(J13&gt;$L$9,100,IF(J13&lt;$L$8,0,IF($L$9&gt;J13&gt;$L$8,J13-$L$8))))</f>
        <v>17.490000000000002</v>
      </c>
      <c r="L13" s="15">
        <f>IF(K13=100,100,SUM(I13,K13))</f>
        <v>17.490000000000002</v>
      </c>
      <c r="M13" s="45">
        <f>SUM(H13,L13)</f>
        <v>46.309999999999995</v>
      </c>
      <c r="N13" s="15">
        <f>SUM(F13,J13)</f>
        <v>122.31</v>
      </c>
      <c r="O13" s="69">
        <v>3</v>
      </c>
      <c r="P13" s="49"/>
    </row>
    <row r="14" spans="1:16" s="22" customFormat="1" ht="24.75" customHeight="1">
      <c r="A14" s="84">
        <v>7</v>
      </c>
      <c r="B14" s="101" t="s">
        <v>65</v>
      </c>
      <c r="C14" s="102" t="s">
        <v>66</v>
      </c>
      <c r="D14" s="103" t="s">
        <v>102</v>
      </c>
      <c r="E14" s="84">
        <v>10</v>
      </c>
      <c r="F14" s="84">
        <v>56.04</v>
      </c>
      <c r="G14" s="15">
        <f>IF(F14=0,120,IF(F14&gt;$H$9,120,IF(F14&lt;$H$8,0,IF($H$9&gt;F14&gt;$H$8,F14-$H$8))))</f>
        <v>10.04</v>
      </c>
      <c r="H14" s="15">
        <f>IF(G14=120,120,SUM(E14,G14))</f>
        <v>20.04</v>
      </c>
      <c r="I14" s="99" t="s">
        <v>100</v>
      </c>
      <c r="J14" s="84"/>
      <c r="K14" s="15">
        <f>IF(J14=0,100,IF(J14&gt;$L$9,100,IF(J14&lt;$L$8,0,IF($L$9&gt;J14&gt;$L$8,J14-$L$8))))</f>
        <v>100</v>
      </c>
      <c r="L14" s="15">
        <f>IF(K14=100,100,SUM(I14,K14))</f>
        <v>100</v>
      </c>
      <c r="M14" s="45">
        <f>SUM(H14,L14)</f>
        <v>120.03999999999999</v>
      </c>
      <c r="N14" s="15">
        <f>SUM(F14,J14)</f>
        <v>56.04</v>
      </c>
      <c r="O14" s="72">
        <v>4</v>
      </c>
      <c r="P14" s="49"/>
    </row>
    <row r="15" spans="1:16" s="22" customFormat="1" ht="24.75" customHeight="1">
      <c r="A15" s="69">
        <v>6</v>
      </c>
      <c r="B15" s="102" t="s">
        <v>57</v>
      </c>
      <c r="C15" s="102" t="s">
        <v>26</v>
      </c>
      <c r="D15" s="102" t="s">
        <v>63</v>
      </c>
      <c r="E15" s="67">
        <v>10</v>
      </c>
      <c r="F15" s="70">
        <v>63.02</v>
      </c>
      <c r="G15" s="15">
        <f>IF(F15=0,120,IF(F15&gt;$H$9,120,IF(F15&lt;$H$8,0,IF($H$9&gt;F15&gt;$H$8,F15-$H$8))))</f>
        <v>17.020000000000003</v>
      </c>
      <c r="H15" s="15">
        <f>IF(G15=120,120,SUM(E15,G15))</f>
        <v>27.020000000000003</v>
      </c>
      <c r="I15" s="73" t="s">
        <v>100</v>
      </c>
      <c r="J15" s="70"/>
      <c r="K15" s="15">
        <f>IF(J15=0,100,IF(J15&gt;$L$9,100,IF(J15&lt;$L$8,0,IF($L$9&gt;J15&gt;$L$8,J15-$L$8))))</f>
        <v>100</v>
      </c>
      <c r="L15" s="15">
        <f>IF(K15=100,100,SUM(I15,K15))</f>
        <v>100</v>
      </c>
      <c r="M15" s="45">
        <f>SUM(H15,L15)</f>
        <v>127.02000000000001</v>
      </c>
      <c r="N15" s="15">
        <f>SUM(F15,J15)</f>
        <v>63.02</v>
      </c>
      <c r="O15" s="72">
        <v>5</v>
      </c>
      <c r="P15" s="49"/>
    </row>
    <row r="16" spans="1:16" s="22" customFormat="1" ht="24.75" customHeight="1">
      <c r="A16" s="69">
        <v>4</v>
      </c>
      <c r="B16" s="104" t="s">
        <v>61</v>
      </c>
      <c r="C16" s="102" t="s">
        <v>59</v>
      </c>
      <c r="D16" s="105" t="s">
        <v>60</v>
      </c>
      <c r="E16" s="73" t="s">
        <v>100</v>
      </c>
      <c r="F16" s="70"/>
      <c r="G16" s="15">
        <f>IF(F16=0,120,IF(F16&gt;$H$9,120,IF(F16&lt;$H$8,0,IF($H$9&gt;F16&gt;$H$8,F16-$H$8))))</f>
        <v>120</v>
      </c>
      <c r="H16" s="15">
        <f>IF(G16=120,120,SUM(E16,G16))</f>
        <v>120</v>
      </c>
      <c r="I16" s="73" t="s">
        <v>100</v>
      </c>
      <c r="J16" s="70"/>
      <c r="K16" s="15">
        <f>IF(J16=0,100,IF(J16&gt;$L$9,100,IF(J16&lt;$L$8,0,IF($L$9&gt;J16&gt;$L$8,J16-$L$8))))</f>
        <v>100</v>
      </c>
      <c r="L16" s="15">
        <f>IF(K16=100,100,SUM(I16,K16))</f>
        <v>100</v>
      </c>
      <c r="M16" s="45">
        <f>SUM(H16,L16)</f>
        <v>220</v>
      </c>
      <c r="N16" s="15">
        <f>SUM(F16,J16)</f>
        <v>0</v>
      </c>
      <c r="O16" s="72"/>
      <c r="P16" s="49"/>
    </row>
    <row r="17" spans="1:15" ht="24.75" customHeight="1">
      <c r="A17" s="69">
        <v>5</v>
      </c>
      <c r="B17" s="98" t="s">
        <v>62</v>
      </c>
      <c r="C17" s="98" t="s">
        <v>25</v>
      </c>
      <c r="D17" s="98" t="s">
        <v>48</v>
      </c>
      <c r="E17" s="73" t="s">
        <v>100</v>
      </c>
      <c r="F17" s="70"/>
      <c r="G17" s="15">
        <f>IF(F17=0,120,IF(F17&gt;$H$9,120,IF(F17&lt;$H$8,0,IF($H$9&gt;F17&gt;$H$8,F17-$H$8))))</f>
        <v>120</v>
      </c>
      <c r="H17" s="15">
        <f>IF(G17=120,120,SUM(E17,G17))</f>
        <v>120</v>
      </c>
      <c r="I17" s="73" t="s">
        <v>100</v>
      </c>
      <c r="J17" s="70"/>
      <c r="K17" s="15">
        <f>IF(J17=0,100,IF(J17&gt;$L$9,100,IF(J17&lt;$L$8,0,IF($L$9&gt;J17&gt;$L$8,J17-$L$8))))</f>
        <v>100</v>
      </c>
      <c r="L17" s="15">
        <f>IF(K17=100,100,SUM(I17,K17))</f>
        <v>100</v>
      </c>
      <c r="M17" s="45">
        <f>SUM(H17,L17)</f>
        <v>220</v>
      </c>
      <c r="N17" s="15">
        <f>SUM(F17,J17)</f>
        <v>0</v>
      </c>
      <c r="O17" s="84"/>
    </row>
    <row r="18" spans="2:15" ht="12.75">
      <c r="B18" s="75" t="s">
        <v>64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</row>
    <row r="19" ht="12.75">
      <c r="B19" s="77"/>
    </row>
    <row r="20" ht="12.75">
      <c r="B20" s="77"/>
    </row>
    <row r="21" spans="1:4" ht="12.75">
      <c r="A21" s="8"/>
      <c r="C21" s="9"/>
      <c r="D21" s="51"/>
    </row>
    <row r="22" spans="1:3" ht="12.75">
      <c r="A22" s="8"/>
      <c r="C22" s="8"/>
    </row>
    <row r="23" spans="1:4" ht="12.75">
      <c r="A23" s="8"/>
      <c r="B23" t="s">
        <v>41</v>
      </c>
      <c r="C23" s="9"/>
      <c r="D23" s="51" t="s">
        <v>105</v>
      </c>
    </row>
    <row r="24" spans="1:3" ht="12.75">
      <c r="A24" s="8"/>
      <c r="B24" s="79"/>
      <c r="C24" s="8"/>
    </row>
    <row r="25" spans="1:4" ht="19.5">
      <c r="A25" s="8"/>
      <c r="B25" s="80"/>
      <c r="C25" s="60"/>
      <c r="D25" s="60"/>
    </row>
    <row r="26" spans="1:4" ht="19.5">
      <c r="A26" s="8"/>
      <c r="B26" s="80"/>
      <c r="C26" s="60"/>
      <c r="D26" s="60"/>
    </row>
    <row r="27" spans="1:4" ht="12.75">
      <c r="A27" s="8"/>
      <c r="B27" s="61"/>
      <c r="C27" s="61"/>
      <c r="D27" s="61"/>
    </row>
    <row r="28" spans="2:4" ht="19.5">
      <c r="B28" s="80"/>
      <c r="C28" s="60"/>
      <c r="D28" s="60"/>
    </row>
    <row r="29" spans="2:4" ht="19.5">
      <c r="B29" s="80"/>
      <c r="C29" s="60"/>
      <c r="D29" s="60"/>
    </row>
    <row r="30" spans="2:4" ht="19.5">
      <c r="B30" s="80"/>
      <c r="C30" s="60"/>
      <c r="D30" s="60"/>
    </row>
    <row r="31" spans="2:4" ht="19.5">
      <c r="B31" s="80"/>
      <c r="C31" s="60"/>
      <c r="D31" s="60"/>
    </row>
  </sheetData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81"/>
  <dimension ref="A1:AB28"/>
  <sheetViews>
    <sheetView view="pageBreakPreview" zoomScaleSheetLayoutView="100" workbookViewId="0" topLeftCell="A7">
      <selection activeCell="B22" sqref="B22:D22"/>
    </sheetView>
  </sheetViews>
  <sheetFormatPr defaultColWidth="9.00390625" defaultRowHeight="12.75"/>
  <cols>
    <col min="1" max="1" width="3.75390625" style="0" customWidth="1"/>
    <col min="2" max="2" width="25.75390625" style="0" customWidth="1"/>
    <col min="3" max="3" width="11.375" style="0" customWidth="1"/>
    <col min="4" max="4" width="13.75390625" style="0" customWidth="1"/>
    <col min="5" max="5" width="8.00390625" style="0" customWidth="1"/>
    <col min="6" max="6" width="8.125" style="0" customWidth="1"/>
    <col min="7" max="7" width="7.125" style="0" customWidth="1"/>
    <col min="8" max="8" width="6.875" style="0" customWidth="1"/>
    <col min="9" max="10" width="8.375" style="0" customWidth="1"/>
    <col min="11" max="12" width="7.375" style="0" customWidth="1"/>
    <col min="13" max="14" width="8.00390625" style="0" customWidth="1"/>
    <col min="15" max="15" width="4.375" style="0" customWidth="1"/>
    <col min="16" max="16" width="9.125" style="0" hidden="1" customWidth="1"/>
  </cols>
  <sheetData>
    <row r="1" spans="1:15" s="22" customFormat="1" ht="22.5" customHeight="1">
      <c r="A1" s="19" t="s">
        <v>22</v>
      </c>
      <c r="B1" s="81" t="s">
        <v>51</v>
      </c>
      <c r="C1" s="20"/>
      <c r="D1" s="21"/>
      <c r="E1" s="21"/>
      <c r="F1" s="21"/>
      <c r="G1" s="20"/>
      <c r="H1" s="20"/>
      <c r="I1" s="94" t="s">
        <v>89</v>
      </c>
      <c r="J1" s="95"/>
      <c r="K1" s="95"/>
      <c r="L1" s="95"/>
      <c r="M1" s="96"/>
      <c r="N1" s="1"/>
      <c r="O1" s="20"/>
    </row>
    <row r="2" spans="1:15" s="22" customFormat="1" ht="10.5" customHeight="1">
      <c r="A2" s="20"/>
      <c r="B2" s="76"/>
      <c r="C2" s="23"/>
      <c r="D2" s="21"/>
      <c r="E2" s="21"/>
      <c r="F2" s="21"/>
      <c r="G2" s="20"/>
      <c r="H2" s="20"/>
      <c r="I2" s="24"/>
      <c r="J2" s="21"/>
      <c r="K2" s="21"/>
      <c r="L2" s="21"/>
      <c r="M2" s="21"/>
      <c r="N2" s="21"/>
      <c r="O2" s="20"/>
    </row>
    <row r="3" spans="1:15" s="22" customFormat="1" ht="15.75">
      <c r="A3" s="25" t="s">
        <v>13</v>
      </c>
      <c r="B3" s="76"/>
      <c r="C3" s="97" t="s">
        <v>49</v>
      </c>
      <c r="D3" s="97"/>
      <c r="E3" s="1"/>
      <c r="H3" s="26" t="s">
        <v>12</v>
      </c>
      <c r="L3" s="27" t="s">
        <v>52</v>
      </c>
      <c r="M3" s="5"/>
      <c r="N3" s="4"/>
      <c r="O3" s="5"/>
    </row>
    <row r="4" spans="1:8" s="22" customFormat="1" ht="12.75">
      <c r="A4" s="1"/>
      <c r="B4" s="76"/>
      <c r="C4" s="1"/>
      <c r="D4" s="1"/>
      <c r="E4" s="1"/>
      <c r="G4" s="1"/>
      <c r="H4" s="1"/>
    </row>
    <row r="5" spans="1:11" s="22" customFormat="1" ht="18">
      <c r="A5" s="1"/>
      <c r="B5" s="76"/>
      <c r="C5" s="1"/>
      <c r="D5" s="1"/>
      <c r="E5" s="28" t="s">
        <v>14</v>
      </c>
      <c r="G5" s="1"/>
      <c r="H5" s="1"/>
      <c r="I5" s="28" t="s">
        <v>7</v>
      </c>
      <c r="K5" s="1"/>
    </row>
    <row r="6" spans="2:12" s="22" customFormat="1" ht="14.25">
      <c r="B6" s="76"/>
      <c r="C6" s="1"/>
      <c r="D6" s="1"/>
      <c r="E6" s="29" t="s">
        <v>18</v>
      </c>
      <c r="H6" s="10">
        <v>171</v>
      </c>
      <c r="I6" s="29" t="s">
        <v>18</v>
      </c>
      <c r="L6" s="10">
        <v>157</v>
      </c>
    </row>
    <row r="7" spans="2:12" s="22" customFormat="1" ht="14.25">
      <c r="B7" s="49" t="s">
        <v>17</v>
      </c>
      <c r="C7" s="30">
        <v>7</v>
      </c>
      <c r="D7" s="1"/>
      <c r="E7" s="29" t="s">
        <v>11</v>
      </c>
      <c r="H7" s="11">
        <v>3.7</v>
      </c>
      <c r="I7" s="29" t="s">
        <v>11</v>
      </c>
      <c r="L7" s="11">
        <v>3.9</v>
      </c>
    </row>
    <row r="8" spans="2:15" s="22" customFormat="1" ht="14.25">
      <c r="B8" s="76"/>
      <c r="C8" s="1"/>
      <c r="D8" s="1"/>
      <c r="E8" s="31" t="s">
        <v>0</v>
      </c>
      <c r="F8" s="1"/>
      <c r="H8" s="57">
        <v>46</v>
      </c>
      <c r="I8" s="31" t="s">
        <v>0</v>
      </c>
      <c r="L8" s="57">
        <v>40</v>
      </c>
      <c r="O8" s="6" t="s">
        <v>28</v>
      </c>
    </row>
    <row r="9" spans="1:15" s="22" customFormat="1" ht="16.5">
      <c r="A9" s="1"/>
      <c r="B9" s="19" t="s">
        <v>16</v>
      </c>
      <c r="E9" s="25" t="s">
        <v>19</v>
      </c>
      <c r="F9" s="1"/>
      <c r="G9" s="1"/>
      <c r="H9" s="57">
        <v>69</v>
      </c>
      <c r="I9" s="25" t="s">
        <v>19</v>
      </c>
      <c r="J9" s="1"/>
      <c r="L9" s="57">
        <v>60</v>
      </c>
      <c r="M9" s="32" t="s">
        <v>21</v>
      </c>
      <c r="N9" s="1"/>
      <c r="O9" s="7"/>
    </row>
    <row r="10" spans="1:28" s="42" customFormat="1" ht="79.5">
      <c r="A10" s="33" t="s">
        <v>6</v>
      </c>
      <c r="B10" s="34" t="s">
        <v>10</v>
      </c>
      <c r="C10" s="35" t="s">
        <v>8</v>
      </c>
      <c r="D10" s="36" t="s">
        <v>9</v>
      </c>
      <c r="E10" s="37" t="s">
        <v>1</v>
      </c>
      <c r="F10" s="38" t="s">
        <v>2</v>
      </c>
      <c r="G10" s="37" t="s">
        <v>3</v>
      </c>
      <c r="H10" s="39" t="s">
        <v>4</v>
      </c>
      <c r="I10" s="37" t="s">
        <v>1</v>
      </c>
      <c r="J10" s="38" t="s">
        <v>2</v>
      </c>
      <c r="K10" s="37" t="s">
        <v>3</v>
      </c>
      <c r="L10" s="39" t="s">
        <v>4</v>
      </c>
      <c r="M10" s="40" t="s">
        <v>5</v>
      </c>
      <c r="N10" s="40" t="s">
        <v>15</v>
      </c>
      <c r="O10" s="33" t="s">
        <v>20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</row>
    <row r="11" spans="1:15" s="22" customFormat="1" ht="24.75" customHeight="1">
      <c r="A11" s="106">
        <v>4</v>
      </c>
      <c r="B11" s="105" t="s">
        <v>71</v>
      </c>
      <c r="C11" s="44" t="s">
        <v>25</v>
      </c>
      <c r="D11" s="105" t="s">
        <v>29</v>
      </c>
      <c r="E11" s="14">
        <v>5</v>
      </c>
      <c r="F11" s="14">
        <v>53.28</v>
      </c>
      <c r="G11" s="15">
        <f>IF(F11=0,120,IF(F11&gt;$H$9,120,IF(F11&lt;$H$8,0,IF($H$9&gt;F11&gt;$H$8,F11-$H$8))))</f>
        <v>7.280000000000001</v>
      </c>
      <c r="H11" s="15">
        <f>IF(G11=120,120,SUM(E11,G11))</f>
        <v>12.280000000000001</v>
      </c>
      <c r="I11" s="14"/>
      <c r="J11" s="15">
        <v>44.54</v>
      </c>
      <c r="K11" s="15">
        <f>IF(J11=0,100,IF(J11&gt;$L$9,100,IF(J11&lt;$L$8,0,IF($L$9&gt;J11&gt;$L$8,J11-$L$8))))</f>
        <v>4.539999999999999</v>
      </c>
      <c r="L11" s="15">
        <f>IF(K11=100,100,SUM(I11,K11))</f>
        <v>4.539999999999999</v>
      </c>
      <c r="M11" s="45">
        <f>SUM(H11,L11)</f>
        <v>16.82</v>
      </c>
      <c r="N11" s="15">
        <f>SUM(F11,J11)</f>
        <v>97.82</v>
      </c>
      <c r="O11" s="47">
        <v>1</v>
      </c>
    </row>
    <row r="12" spans="1:15" s="22" customFormat="1" ht="24.75" customHeight="1">
      <c r="A12" s="106">
        <v>2</v>
      </c>
      <c r="B12" s="101" t="s">
        <v>45</v>
      </c>
      <c r="C12" s="44" t="s">
        <v>25</v>
      </c>
      <c r="D12" s="105" t="s">
        <v>46</v>
      </c>
      <c r="E12" s="14">
        <v>15</v>
      </c>
      <c r="F12" s="14">
        <v>47.34</v>
      </c>
      <c r="G12" s="15">
        <f>IF(F12=0,120,IF(F12&gt;$H$9,120,IF(F12&lt;$H$8,0,IF($H$9&gt;F12&gt;$H$8,F12-$H$8))))</f>
        <v>1.3400000000000034</v>
      </c>
      <c r="H12" s="15">
        <f>IF(G12=120,120,SUM(E12,G12))</f>
        <v>16.340000000000003</v>
      </c>
      <c r="I12" s="14"/>
      <c r="J12" s="15">
        <v>42.45</v>
      </c>
      <c r="K12" s="15">
        <f>IF(J12=0,100,IF(J12&gt;$L$9,100,IF(J12&lt;$L$8,0,IF($L$9&gt;J12&gt;$L$8,J12-$L$8))))</f>
        <v>2.450000000000003</v>
      </c>
      <c r="L12" s="15">
        <f>IF(K12=100,100,SUM(I12,K12))</f>
        <v>2.450000000000003</v>
      </c>
      <c r="M12" s="45">
        <f>SUM(H12,L12)</f>
        <v>18.790000000000006</v>
      </c>
      <c r="N12" s="15">
        <f>SUM(F12,J12)</f>
        <v>89.79</v>
      </c>
      <c r="O12" s="14">
        <v>2</v>
      </c>
    </row>
    <row r="13" spans="1:15" s="22" customFormat="1" ht="24.75" customHeight="1">
      <c r="A13" s="106">
        <v>5</v>
      </c>
      <c r="B13" s="101" t="s">
        <v>30</v>
      </c>
      <c r="C13" s="44" t="s">
        <v>23</v>
      </c>
      <c r="D13" s="105" t="s">
        <v>24</v>
      </c>
      <c r="E13" s="14">
        <v>5</v>
      </c>
      <c r="F13" s="14">
        <v>47</v>
      </c>
      <c r="G13" s="15">
        <f>IF(F13=0,120,IF(F13&gt;$H$9,120,IF(F13&lt;$H$8,0,IF($H$9&gt;F13&gt;$H$8,F13-$H$8))))</f>
        <v>1</v>
      </c>
      <c r="H13" s="15">
        <f>IF(G13=120,120,SUM(E13,G13))</f>
        <v>6</v>
      </c>
      <c r="I13" s="14">
        <v>10</v>
      </c>
      <c r="J13" s="15">
        <v>42.85</v>
      </c>
      <c r="K13" s="15">
        <f>IF(J13=0,100,IF(J13&gt;$L$9,100,IF(J13&lt;$L$8,0,IF($L$9&gt;J13&gt;$L$8,J13-$L$8))))</f>
        <v>2.8500000000000014</v>
      </c>
      <c r="L13" s="15">
        <f>IF(K13=100,100,SUM(I13,K13))</f>
        <v>12.850000000000001</v>
      </c>
      <c r="M13" s="45">
        <f>SUM(H13,L13)</f>
        <v>18.85</v>
      </c>
      <c r="N13" s="15">
        <f>SUM(F13,J13)</f>
        <v>89.85</v>
      </c>
      <c r="O13" s="14">
        <v>3</v>
      </c>
    </row>
    <row r="14" spans="1:15" s="22" customFormat="1" ht="24.75" customHeight="1">
      <c r="A14" s="3">
        <v>1</v>
      </c>
      <c r="B14" s="105" t="s">
        <v>71</v>
      </c>
      <c r="C14" s="44" t="s">
        <v>43</v>
      </c>
      <c r="D14" s="105" t="s">
        <v>47</v>
      </c>
      <c r="E14" s="16">
        <v>0</v>
      </c>
      <c r="F14" s="15">
        <v>56.17</v>
      </c>
      <c r="G14" s="15">
        <f>IF(F14=0,120,IF(F14&gt;$H$9,120,IF(F14&lt;$H$8,0,IF($H$9&gt;F14&gt;$H$8,F14-$H$8))))</f>
        <v>10.170000000000002</v>
      </c>
      <c r="H14" s="15">
        <f>IF(G14=120,120,SUM(E14,G14))</f>
        <v>10.170000000000002</v>
      </c>
      <c r="I14" s="16">
        <v>5</v>
      </c>
      <c r="J14" s="15">
        <v>51.16</v>
      </c>
      <c r="K14" s="15">
        <f>IF(J14=0,100,IF(J14&gt;$L$9,100,IF(J14&lt;$L$8,0,IF($L$9&gt;J14&gt;$L$8,J14-$L$8))))</f>
        <v>11.159999999999997</v>
      </c>
      <c r="L14" s="15">
        <f>IF(K14=100,100,SUM(I14,K14))</f>
        <v>16.159999999999997</v>
      </c>
      <c r="M14" s="45">
        <f>SUM(H14,L14)</f>
        <v>26.33</v>
      </c>
      <c r="N14" s="15">
        <f>SUM(F14,J14)</f>
        <v>107.33</v>
      </c>
      <c r="O14" s="14">
        <v>4</v>
      </c>
    </row>
    <row r="15" spans="1:15" s="22" customFormat="1" ht="24.75" customHeight="1">
      <c r="A15" s="106">
        <v>3</v>
      </c>
      <c r="B15" s="105" t="s">
        <v>69</v>
      </c>
      <c r="C15" s="105" t="s">
        <v>70</v>
      </c>
      <c r="D15" s="105" t="s">
        <v>32</v>
      </c>
      <c r="E15" s="14">
        <v>5</v>
      </c>
      <c r="F15" s="14">
        <v>62.91</v>
      </c>
      <c r="G15" s="15">
        <f>IF(F15=0,120,IF(F15&gt;$H$9,120,IF(F15&lt;$H$8,0,IF($H$9&gt;F15&gt;$H$8,F15-$H$8))))</f>
        <v>16.909999999999997</v>
      </c>
      <c r="H15" s="15">
        <f>IF(G15=120,120,SUM(E15,G15))</f>
        <v>21.909999999999997</v>
      </c>
      <c r="I15" s="14">
        <v>5</v>
      </c>
      <c r="J15" s="15">
        <v>59.08</v>
      </c>
      <c r="K15" s="15">
        <f>IF(J15=0,100,IF(J15&gt;$L$9,100,IF(J15&lt;$L$8,0,IF($L$9&gt;J15&gt;$L$8,J15-$L$8))))</f>
        <v>19.08</v>
      </c>
      <c r="L15" s="15">
        <f>IF(K15=100,100,SUM(I15,K15))</f>
        <v>24.08</v>
      </c>
      <c r="M15" s="45">
        <f>SUM(H15,L15)</f>
        <v>45.989999999999995</v>
      </c>
      <c r="N15" s="15">
        <f>SUM(F15,J15)</f>
        <v>121.99</v>
      </c>
      <c r="O15" s="14">
        <v>5</v>
      </c>
    </row>
    <row r="16" spans="1:15" s="22" customFormat="1" ht="24.75" customHeight="1">
      <c r="A16" s="3">
        <v>6</v>
      </c>
      <c r="B16" s="101" t="s">
        <v>36</v>
      </c>
      <c r="C16" s="44" t="s">
        <v>25</v>
      </c>
      <c r="D16" s="105" t="s">
        <v>31</v>
      </c>
      <c r="E16" s="14">
        <v>0</v>
      </c>
      <c r="F16" s="14">
        <v>68.87</v>
      </c>
      <c r="G16" s="15">
        <f>IF(F16=0,120,IF(F16&gt;$H$9,120,IF(F16&lt;$H$8,0,IF($H$9&gt;F16&gt;$H$8,F16-$H$8))))</f>
        <v>22.870000000000005</v>
      </c>
      <c r="H16" s="15">
        <f>IF(G16=120,120,SUM(E16,G16))</f>
        <v>22.870000000000005</v>
      </c>
      <c r="I16" s="14"/>
      <c r="J16" s="15">
        <v>60.17</v>
      </c>
      <c r="K16" s="15">
        <f>IF(J16=0,100,IF(J16&gt;$L$9,100,IF(J16&lt;$L$8,0,IF($L$9&gt;J16&gt;$L$8,J16-$L$8))))</f>
        <v>100</v>
      </c>
      <c r="L16" s="15">
        <f>IF(K16=100,100,SUM(I16,K16))</f>
        <v>100</v>
      </c>
      <c r="M16" s="45">
        <f>SUM(H16,L16)</f>
        <v>122.87</v>
      </c>
      <c r="N16" s="15">
        <f>SUM(F16,J16)</f>
        <v>129.04000000000002</v>
      </c>
      <c r="O16" s="14">
        <v>6</v>
      </c>
    </row>
    <row r="17" spans="1:15" s="22" customFormat="1" ht="24.75" customHeight="1">
      <c r="A17" s="106">
        <v>7</v>
      </c>
      <c r="B17" s="101" t="s">
        <v>74</v>
      </c>
      <c r="C17" s="44" t="s">
        <v>72</v>
      </c>
      <c r="D17" s="105" t="s">
        <v>73</v>
      </c>
      <c r="E17" s="14" t="s">
        <v>99</v>
      </c>
      <c r="F17" s="14"/>
      <c r="G17" s="15">
        <f>IF(F17=0,120,IF(F17&gt;$H$9,120,IF(F17&lt;$H$8,0,IF($H$9&gt;F17&gt;$H$8,F17-$H$8))))</f>
        <v>120</v>
      </c>
      <c r="H17" s="15">
        <f>IF(G17=120,120,SUM(E17,G17))</f>
        <v>120</v>
      </c>
      <c r="I17" s="14"/>
      <c r="J17" s="15"/>
      <c r="K17" s="15">
        <f>IF(J17=0,100,IF(J17&gt;$L$9,100,IF(J17&lt;$L$8,0,IF($L$9&gt;J17&gt;$L$8,J17-$L$8))))</f>
        <v>100</v>
      </c>
      <c r="L17" s="15">
        <f>IF(K17=100,100,SUM(I17,K17))</f>
        <v>100</v>
      </c>
      <c r="M17" s="45">
        <f>SUM(H17,L17)</f>
        <v>220</v>
      </c>
      <c r="N17" s="15">
        <f>SUM(F17,J17)</f>
        <v>0</v>
      </c>
      <c r="O17" s="14"/>
    </row>
    <row r="18" spans="1:15" s="22" customFormat="1" ht="12.75" customHeight="1">
      <c r="A18" s="63"/>
      <c r="B18" s="63"/>
      <c r="C18" s="64"/>
      <c r="D18" s="1"/>
      <c r="E18" s="62"/>
      <c r="F18" s="62"/>
      <c r="G18" s="54"/>
      <c r="H18" s="54"/>
      <c r="I18" s="62"/>
      <c r="J18" s="54"/>
      <c r="K18" s="54"/>
      <c r="L18" s="54"/>
      <c r="M18" s="55"/>
      <c r="N18" s="54"/>
      <c r="O18" s="62"/>
    </row>
    <row r="19" spans="1:15" s="22" customFormat="1" ht="12.75" customHeight="1">
      <c r="A19" s="63"/>
      <c r="B19" s="63"/>
      <c r="C19" s="64"/>
      <c r="D19" s="1"/>
      <c r="E19" s="62"/>
      <c r="F19" s="62"/>
      <c r="G19" s="54"/>
      <c r="H19" s="54"/>
      <c r="I19" s="62"/>
      <c r="J19" s="54"/>
      <c r="K19" s="54"/>
      <c r="L19" s="54"/>
      <c r="M19" s="55"/>
      <c r="N19" s="54"/>
      <c r="O19" s="62"/>
    </row>
    <row r="20" spans="1:15" s="22" customFormat="1" ht="12.75" customHeight="1">
      <c r="A20" s="63"/>
      <c r="C20" s="64"/>
      <c r="D20" s="1"/>
      <c r="E20" s="62"/>
      <c r="F20" s="62"/>
      <c r="G20" s="54"/>
      <c r="H20" s="54"/>
      <c r="I20" s="62"/>
      <c r="J20" s="54"/>
      <c r="K20" s="54"/>
      <c r="L20" s="54"/>
      <c r="M20" s="55"/>
      <c r="N20" s="54"/>
      <c r="O20" s="62"/>
    </row>
    <row r="21" spans="1:15" s="22" customFormat="1" ht="12.75" customHeight="1">
      <c r="A21" s="63"/>
      <c r="B21" s="63"/>
      <c r="C21" s="64"/>
      <c r="D21" s="1"/>
      <c r="E21" s="62"/>
      <c r="F21" s="62"/>
      <c r="G21" s="54"/>
      <c r="H21" s="54"/>
      <c r="I21" s="62"/>
      <c r="J21" s="54"/>
      <c r="K21" s="54"/>
      <c r="L21" s="54"/>
      <c r="M21" s="55"/>
      <c r="N21" s="54"/>
      <c r="O21" s="62"/>
    </row>
    <row r="22" spans="1:15" s="22" customFormat="1" ht="12.75" customHeight="1">
      <c r="A22" s="63"/>
      <c r="B22" t="s">
        <v>41</v>
      </c>
      <c r="C22" s="9"/>
      <c r="D22" s="51" t="s">
        <v>50</v>
      </c>
      <c r="E22" s="62"/>
      <c r="F22" s="62"/>
      <c r="G22" s="54"/>
      <c r="H22" s="54"/>
      <c r="I22" s="62"/>
      <c r="J22" s="54"/>
      <c r="K22" s="54"/>
      <c r="L22" s="54"/>
      <c r="M22" s="55"/>
      <c r="N22" s="54"/>
      <c r="O22" s="62"/>
    </row>
    <row r="23" spans="1:15" s="22" customFormat="1" ht="12.75" customHeight="1">
      <c r="A23" s="63"/>
      <c r="B23" s="63"/>
      <c r="C23" s="64"/>
      <c r="D23" s="1"/>
      <c r="E23" s="62"/>
      <c r="F23" s="62"/>
      <c r="G23" s="54"/>
      <c r="H23" s="54"/>
      <c r="I23" s="62"/>
      <c r="J23" s="54"/>
      <c r="K23" s="54"/>
      <c r="L23" s="54"/>
      <c r="M23" s="55"/>
      <c r="N23" s="54"/>
      <c r="O23" s="62"/>
    </row>
    <row r="24" spans="1:15" s="22" customFormat="1" ht="12.75" customHeight="1">
      <c r="A24" s="63"/>
      <c r="B24" s="63"/>
      <c r="C24" s="64"/>
      <c r="D24" s="1"/>
      <c r="E24" s="62"/>
      <c r="F24" s="62"/>
      <c r="G24" s="54"/>
      <c r="H24" s="54"/>
      <c r="I24" s="62"/>
      <c r="J24" s="54"/>
      <c r="K24" s="54"/>
      <c r="L24" s="54"/>
      <c r="M24" s="55"/>
      <c r="N24" s="54"/>
      <c r="O24" s="62"/>
    </row>
    <row r="25" ht="25.5" customHeight="1"/>
    <row r="26" ht="12.75">
      <c r="C26" s="9"/>
    </row>
    <row r="27" ht="12.75">
      <c r="C27" s="8"/>
    </row>
    <row r="28" ht="12.75">
      <c r="C28" s="9"/>
    </row>
  </sheetData>
  <mergeCells count="2">
    <mergeCell ref="I1:M1"/>
    <mergeCell ref="C3:D3"/>
  </mergeCells>
  <printOptions horizontalCentered="1"/>
  <pageMargins left="0.5905511811023623" right="0.5905511811023623" top="0.7874015748031497" bottom="0.7874015748031497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workbookViewId="0" topLeftCell="A1">
      <selection activeCell="F21" sqref="F21"/>
    </sheetView>
  </sheetViews>
  <sheetFormatPr defaultColWidth="9.00390625" defaultRowHeight="12.75"/>
  <cols>
    <col min="1" max="1" width="19.00390625" style="0" customWidth="1"/>
    <col min="2" max="2" width="14.25390625" style="0" customWidth="1"/>
    <col min="3" max="3" width="18.625" style="0" customWidth="1"/>
  </cols>
  <sheetData>
    <row r="1" spans="1:3" ht="15" customHeight="1">
      <c r="A1" s="92" t="s">
        <v>75</v>
      </c>
      <c r="B1" s="18" t="s">
        <v>26</v>
      </c>
      <c r="C1" s="92" t="s">
        <v>76</v>
      </c>
    </row>
    <row r="2" spans="1:3" ht="15" customHeight="1">
      <c r="A2" s="18" t="s">
        <v>40</v>
      </c>
      <c r="B2" s="18" t="s">
        <v>26</v>
      </c>
      <c r="C2" s="18" t="s">
        <v>79</v>
      </c>
    </row>
    <row r="3" spans="1:3" ht="15" customHeight="1">
      <c r="A3" s="18" t="s">
        <v>80</v>
      </c>
      <c r="B3" s="17" t="s">
        <v>92</v>
      </c>
      <c r="C3" s="17" t="s">
        <v>93</v>
      </c>
    </row>
    <row r="4" spans="1:3" ht="15" customHeight="1">
      <c r="A4" s="18" t="s">
        <v>36</v>
      </c>
      <c r="B4" s="18" t="s">
        <v>86</v>
      </c>
      <c r="C4" s="58" t="s">
        <v>87</v>
      </c>
    </row>
    <row r="5" spans="1:3" ht="15" customHeight="1">
      <c r="A5" s="18" t="s">
        <v>83</v>
      </c>
      <c r="B5" s="18" t="s">
        <v>84</v>
      </c>
      <c r="C5" s="18" t="s">
        <v>85</v>
      </c>
    </row>
    <row r="6" spans="1:3" ht="15" customHeight="1">
      <c r="A6" s="18" t="s">
        <v>38</v>
      </c>
      <c r="B6" s="18" t="s">
        <v>26</v>
      </c>
      <c r="C6" s="17" t="s">
        <v>39</v>
      </c>
    </row>
    <row r="7" spans="1:3" ht="15" customHeight="1">
      <c r="A7" s="18" t="s">
        <v>36</v>
      </c>
      <c r="B7" s="18" t="s">
        <v>26</v>
      </c>
      <c r="C7" s="17" t="s">
        <v>37</v>
      </c>
    </row>
    <row r="8" spans="1:3" ht="15" customHeight="1">
      <c r="A8" s="67" t="s">
        <v>57</v>
      </c>
      <c r="B8" s="67" t="s">
        <v>26</v>
      </c>
      <c r="C8" s="67" t="s">
        <v>58</v>
      </c>
    </row>
    <row r="9" spans="1:3" ht="15" customHeight="1">
      <c r="A9" s="65" t="s">
        <v>53</v>
      </c>
      <c r="B9" s="67" t="s">
        <v>34</v>
      </c>
      <c r="C9" s="66" t="s">
        <v>54</v>
      </c>
    </row>
    <row r="10" spans="1:3" ht="15" customHeight="1">
      <c r="A10" s="65" t="s">
        <v>55</v>
      </c>
      <c r="B10" s="67" t="s">
        <v>26</v>
      </c>
      <c r="C10" s="66" t="s">
        <v>56</v>
      </c>
    </row>
    <row r="11" spans="1:3" ht="15" customHeight="1">
      <c r="A11" s="83" t="s">
        <v>61</v>
      </c>
      <c r="B11" s="67" t="s">
        <v>59</v>
      </c>
      <c r="C11" s="58" t="s">
        <v>60</v>
      </c>
    </row>
    <row r="12" spans="1:3" ht="15" customHeight="1">
      <c r="A12" s="59" t="s">
        <v>62</v>
      </c>
      <c r="B12" s="59" t="s">
        <v>25</v>
      </c>
      <c r="C12" s="59" t="s">
        <v>48</v>
      </c>
    </row>
    <row r="13" spans="1:3" ht="15" customHeight="1">
      <c r="A13" s="67" t="s">
        <v>57</v>
      </c>
      <c r="B13" s="67" t="s">
        <v>26</v>
      </c>
      <c r="C13" s="67" t="s">
        <v>63</v>
      </c>
    </row>
    <row r="14" spans="1:3" ht="15" customHeight="1">
      <c r="A14" s="65" t="s">
        <v>33</v>
      </c>
      <c r="B14" s="67" t="s">
        <v>34</v>
      </c>
      <c r="C14" s="68" t="s">
        <v>35</v>
      </c>
    </row>
    <row r="15" spans="1:3" ht="15" customHeight="1">
      <c r="A15" s="65" t="s">
        <v>65</v>
      </c>
      <c r="B15" s="67" t="s">
        <v>66</v>
      </c>
      <c r="C15" s="68" t="s">
        <v>67</v>
      </c>
    </row>
    <row r="16" spans="1:3" ht="15" customHeight="1">
      <c r="A16" s="58" t="s">
        <v>71</v>
      </c>
      <c r="B16" s="44" t="s">
        <v>43</v>
      </c>
      <c r="C16" s="58" t="s">
        <v>47</v>
      </c>
    </row>
    <row r="17" spans="1:3" ht="15" customHeight="1">
      <c r="A17" s="43" t="s">
        <v>42</v>
      </c>
      <c r="B17" s="44" t="s">
        <v>43</v>
      </c>
      <c r="C17" s="44" t="s">
        <v>44</v>
      </c>
    </row>
    <row r="18" spans="1:3" ht="15" customHeight="1">
      <c r="A18" s="43" t="s">
        <v>45</v>
      </c>
      <c r="B18" s="44" t="s">
        <v>25</v>
      </c>
      <c r="C18" s="58" t="s">
        <v>46</v>
      </c>
    </row>
    <row r="19" spans="1:3" ht="15" customHeight="1">
      <c r="A19" s="58" t="s">
        <v>69</v>
      </c>
      <c r="B19" s="58" t="s">
        <v>70</v>
      </c>
      <c r="C19" s="58" t="s">
        <v>32</v>
      </c>
    </row>
    <row r="20" spans="1:3" ht="15" customHeight="1">
      <c r="A20" s="58" t="s">
        <v>71</v>
      </c>
      <c r="B20" s="44" t="s">
        <v>25</v>
      </c>
      <c r="C20" s="58" t="s">
        <v>29</v>
      </c>
    </row>
    <row r="21" spans="1:3" ht="15" customHeight="1">
      <c r="A21" s="43" t="s">
        <v>36</v>
      </c>
      <c r="B21" s="44" t="s">
        <v>25</v>
      </c>
      <c r="C21" s="58" t="s">
        <v>31</v>
      </c>
    </row>
    <row r="22" spans="1:3" ht="15" customHeight="1">
      <c r="A22" s="43" t="s">
        <v>74</v>
      </c>
      <c r="B22" s="44" t="s">
        <v>72</v>
      </c>
      <c r="C22" s="58" t="s">
        <v>73</v>
      </c>
    </row>
    <row r="23" spans="1:3" ht="15" customHeight="1">
      <c r="A23" s="43" t="s">
        <v>88</v>
      </c>
      <c r="B23" s="44" t="s">
        <v>90</v>
      </c>
      <c r="C23" s="58" t="s">
        <v>91</v>
      </c>
    </row>
    <row r="24" spans="1:3" ht="15" customHeight="1">
      <c r="A24" s="43" t="s">
        <v>94</v>
      </c>
      <c r="B24" s="44" t="s">
        <v>25</v>
      </c>
      <c r="C24" s="58" t="s">
        <v>95</v>
      </c>
    </row>
    <row r="25" spans="1:3" ht="15" customHeight="1">
      <c r="A25" s="43" t="s">
        <v>96</v>
      </c>
      <c r="B25" s="44" t="s">
        <v>92</v>
      </c>
      <c r="C25" s="58" t="s">
        <v>97</v>
      </c>
    </row>
    <row r="26" spans="1:3" ht="15" customHeight="1">
      <c r="A26" s="43" t="s">
        <v>98</v>
      </c>
      <c r="B26" s="44" t="s">
        <v>92</v>
      </c>
      <c r="C26" s="58" t="s">
        <v>29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A.Karandasov</dc:creator>
  <cp:keywords/>
  <dc:description/>
  <cp:lastModifiedBy>Елена</cp:lastModifiedBy>
  <cp:lastPrinted>2010-08-07T05:00:23Z</cp:lastPrinted>
  <dcterms:created xsi:type="dcterms:W3CDTF">1998-06-06T19:16:33Z</dcterms:created>
  <dcterms:modified xsi:type="dcterms:W3CDTF">2010-08-07T14:34:44Z</dcterms:modified>
  <cp:category/>
  <cp:version/>
  <cp:contentType/>
  <cp:contentStatus/>
</cp:coreProperties>
</file>