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5480" windowHeight="9255" tabRatio="794" activeTab="0"/>
  </bookViews>
  <sheets>
    <sheet name="S" sheetId="1" r:id="rId1"/>
    <sheet name="M" sheetId="2" r:id="rId2"/>
    <sheet name="L" sheetId="3" r:id="rId3"/>
  </sheets>
  <definedNames>
    <definedName name="_xlnm.Print_Area" localSheetId="2">'L'!$A$1:$O$25</definedName>
    <definedName name="_xlnm.Print_Area" localSheetId="1">'M'!$A$1:$O$27</definedName>
    <definedName name="_xlnm.Print_Area" localSheetId="0">'S'!$A$1:$P$25</definedName>
  </definedNames>
  <calcPr fullCalcOnLoad="1"/>
</workbook>
</file>

<file path=xl/sharedStrings.xml><?xml version="1.0" encoding="utf-8"?>
<sst xmlns="http://schemas.openxmlformats.org/spreadsheetml/2006/main" count="181" uniqueCount="78">
  <si>
    <t>контрольное время</t>
  </si>
  <si>
    <t>Штраф на трассе</t>
  </si>
  <si>
    <t>Время</t>
  </si>
  <si>
    <t>Штраф за время</t>
  </si>
  <si>
    <t>Общий штраф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</si>
  <si>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</si>
  <si>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</si>
  <si>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</si>
  <si>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</si>
  <si>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</si>
  <si>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</si>
  <si>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</si>
  <si>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</si>
  <si>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</si>
  <si>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</si>
  <si>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</si>
  <si>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</si>
  <si>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</si>
  <si>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</si>
  <si>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</si>
  <si>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</si>
  <si>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</si>
  <si>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</si>
  <si>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ФКС Костромской области</t>
  </si>
  <si>
    <t>малинуа</t>
  </si>
  <si>
    <t>Алмаз</t>
  </si>
  <si>
    <t>метис</t>
  </si>
  <si>
    <t>шелти</t>
  </si>
  <si>
    <t>Хлоя</t>
  </si>
  <si>
    <t>S</t>
  </si>
  <si>
    <t>M</t>
  </si>
  <si>
    <t>L</t>
  </si>
  <si>
    <t>Квасова Евгения</t>
  </si>
  <si>
    <t>Дана</t>
  </si>
  <si>
    <t>Бабынина Елена</t>
  </si>
  <si>
    <t>Рубченя Анастасия</t>
  </si>
  <si>
    <t>Дик</t>
  </si>
  <si>
    <t>Алексеева Элла</t>
  </si>
  <si>
    <t>к.б. терьер</t>
  </si>
  <si>
    <t>Жаклин</t>
  </si>
  <si>
    <t xml:space="preserve">Смирнова Юлия </t>
  </si>
  <si>
    <t>рус. спаниель</t>
  </si>
  <si>
    <t>Ася</t>
  </si>
  <si>
    <t>Соколова Светлана</t>
  </si>
  <si>
    <t>карл. Пудель</t>
  </si>
  <si>
    <t>Вини Пух</t>
  </si>
  <si>
    <t xml:space="preserve">Марченко Марина </t>
  </si>
  <si>
    <t>Амаретто</t>
  </si>
  <si>
    <t>Карамелька</t>
  </si>
  <si>
    <t xml:space="preserve">Алекинова Татьяна </t>
  </si>
  <si>
    <t xml:space="preserve">Фиалковый Эльф </t>
  </si>
  <si>
    <t>Старкова Анна</t>
  </si>
  <si>
    <t xml:space="preserve">пудель </t>
  </si>
  <si>
    <t>Максик</t>
  </si>
  <si>
    <t>Ивушка</t>
  </si>
  <si>
    <t>ам стаф</t>
  </si>
  <si>
    <t>Молчанова Светлана</t>
  </si>
  <si>
    <t>Яна</t>
  </si>
  <si>
    <t>Джерри</t>
  </si>
  <si>
    <t>Биюжева Вероника</t>
  </si>
  <si>
    <t>Стася</t>
  </si>
  <si>
    <t>17 апреля 2010</t>
  </si>
  <si>
    <t>Чоговадзе Галина</t>
  </si>
  <si>
    <t>Чемпионат г. Костромы по аджилити</t>
  </si>
  <si>
    <t>Горячева Светлана</t>
  </si>
  <si>
    <t xml:space="preserve">ам коккер </t>
  </si>
  <si>
    <t>Вирджиния</t>
  </si>
  <si>
    <t>Бабынина анастасия</t>
  </si>
  <si>
    <t>Дунаева Настя</t>
  </si>
  <si>
    <t>Асмодей Гейша</t>
  </si>
  <si>
    <t>доберман</t>
  </si>
  <si>
    <t>Рада</t>
  </si>
  <si>
    <t>снят</t>
  </si>
  <si>
    <t>не явка</t>
  </si>
  <si>
    <t>Шишкина Алена</t>
  </si>
  <si>
    <t>Лолита</t>
  </si>
  <si>
    <t>Капралова Ксения</t>
  </si>
  <si>
    <t>Дина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</si>
</sst>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0"/>
    </font>
    <font>
      <b/>
      <i/>
      <sz val="14"/>
      <name val="Times New Roman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 vertical="top" wrapText="1"/>
    </xf>
    <xf numFmtId="0" fontId="0" fillId="0" borderId="15" xfId="0" applyFill="1" applyBorder="1" applyAlignment="1">
      <alignment/>
    </xf>
    <xf numFmtId="0" fontId="17" fillId="0" borderId="0" xfId="0" applyFont="1" applyBorder="1" applyAlignment="1">
      <alignment horizontal="center" wrapText="1"/>
    </xf>
    <xf numFmtId="0" fontId="5" fillId="0" borderId="15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15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Continuous" wrapText="1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49" fontId="0" fillId="0" borderId="17" xfId="0" applyNumberFormat="1" applyFill="1" applyBorder="1" applyAlignment="1">
      <alignment wrapText="1"/>
    </xf>
    <xf numFmtId="2" fontId="2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Continuous" wrapText="1"/>
    </xf>
    <xf numFmtId="0" fontId="6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49" fontId="0" fillId="0" borderId="19" xfId="0" applyNumberFormat="1" applyFill="1" applyBorder="1" applyAlignment="1">
      <alignment wrapText="1"/>
    </xf>
    <xf numFmtId="0" fontId="0" fillId="0" borderId="15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right" wrapText="1"/>
    </xf>
    <xf numFmtId="0" fontId="0" fillId="0" borderId="16" xfId="0" applyFill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0" xfId="0" applyFont="1" applyFill="1" applyAlignment="1">
      <alignment wrapText="1"/>
    </xf>
    <xf numFmtId="0" fontId="0" fillId="0" borderId="12" xfId="0" applyBorder="1" applyAlignment="1">
      <alignment/>
    </xf>
    <xf numFmtId="49" fontId="0" fillId="0" borderId="10" xfId="0" applyNumberForma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SheetLayoutView="100" zoomScalePageLayoutView="0" workbookViewId="0" topLeftCell="A4">
      <selection activeCell="D19" sqref="D19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6.75390625" style="0" customWidth="1"/>
    <col min="16" max="16" width="0.12890625" style="0" customWidth="1"/>
  </cols>
  <sheetData>
    <row r="1" spans="1:15" s="28" customFormat="1" ht="22.5" customHeight="1">
      <c r="A1" s="25" t="s">
        <v>22</v>
      </c>
      <c r="B1" s="7" t="s">
        <v>61</v>
      </c>
      <c r="C1" s="26"/>
      <c r="D1" s="27"/>
      <c r="E1" s="27"/>
      <c r="F1" s="27"/>
      <c r="G1" s="26"/>
      <c r="H1" s="26"/>
      <c r="I1" s="98" t="s">
        <v>63</v>
      </c>
      <c r="J1" s="99"/>
      <c r="K1" s="99"/>
      <c r="L1" s="99"/>
      <c r="M1" s="100"/>
      <c r="N1" s="2"/>
      <c r="O1" s="26"/>
    </row>
    <row r="2" spans="1:15" s="28" customFormat="1" ht="10.5" customHeight="1">
      <c r="A2" s="26"/>
      <c r="B2" s="2"/>
      <c r="C2" s="29"/>
      <c r="D2" s="27"/>
      <c r="E2" s="27"/>
      <c r="F2" s="27"/>
      <c r="G2" s="26"/>
      <c r="H2" s="26"/>
      <c r="I2" s="30"/>
      <c r="J2" s="27"/>
      <c r="K2" s="27"/>
      <c r="L2" s="27"/>
      <c r="M2" s="27"/>
      <c r="N2" s="27"/>
      <c r="O2" s="26"/>
    </row>
    <row r="3" spans="1:15" s="28" customFormat="1" ht="15.75">
      <c r="A3" s="31" t="s">
        <v>13</v>
      </c>
      <c r="B3" s="2"/>
      <c r="C3" s="101" t="s">
        <v>62</v>
      </c>
      <c r="D3" s="101"/>
      <c r="E3" s="2"/>
      <c r="H3" s="32" t="s">
        <v>12</v>
      </c>
      <c r="L3" s="33" t="s">
        <v>23</v>
      </c>
      <c r="M3" s="6"/>
      <c r="N3" s="5"/>
      <c r="O3" s="6"/>
    </row>
    <row r="4" spans="1:8" s="28" customFormat="1" ht="12.75">
      <c r="A4" s="2"/>
      <c r="B4" s="2"/>
      <c r="C4" s="2"/>
      <c r="D4" s="2"/>
      <c r="E4" s="2"/>
      <c r="G4" s="2"/>
      <c r="H4" s="2"/>
    </row>
    <row r="5" spans="1:11" s="28" customFormat="1" ht="18">
      <c r="A5" s="2"/>
      <c r="B5" s="2"/>
      <c r="C5" s="2"/>
      <c r="D5" s="2"/>
      <c r="E5" s="34" t="s">
        <v>14</v>
      </c>
      <c r="G5" s="2"/>
      <c r="H5" s="2"/>
      <c r="I5" s="34" t="s">
        <v>7</v>
      </c>
      <c r="K5" s="2"/>
    </row>
    <row r="6" spans="2:12" s="28" customFormat="1" ht="14.25">
      <c r="B6" s="2"/>
      <c r="C6" s="2"/>
      <c r="D6" s="2"/>
      <c r="E6" s="35" t="s">
        <v>18</v>
      </c>
      <c r="H6" s="12">
        <v>174</v>
      </c>
      <c r="I6" s="35" t="s">
        <v>18</v>
      </c>
      <c r="L6" s="12">
        <v>162</v>
      </c>
    </row>
    <row r="7" spans="2:12" s="28" customFormat="1" ht="15">
      <c r="B7" s="36" t="s">
        <v>17</v>
      </c>
      <c r="C7" s="37">
        <v>8</v>
      </c>
      <c r="D7" s="2"/>
      <c r="E7" s="35" t="s">
        <v>11</v>
      </c>
      <c r="H7" s="13">
        <v>3.5</v>
      </c>
      <c r="I7" s="35" t="s">
        <v>11</v>
      </c>
      <c r="L7" s="13">
        <v>3.9</v>
      </c>
    </row>
    <row r="8" spans="2:15" s="28" customFormat="1" ht="14.25">
      <c r="B8" s="2"/>
      <c r="C8" s="2"/>
      <c r="D8" s="2"/>
      <c r="E8" s="38" t="s">
        <v>0</v>
      </c>
      <c r="F8" s="2"/>
      <c r="H8" s="72">
        <v>49</v>
      </c>
      <c r="I8" s="38" t="s">
        <v>0</v>
      </c>
      <c r="L8" s="72">
        <v>41</v>
      </c>
      <c r="O8" s="8" t="s">
        <v>29</v>
      </c>
    </row>
    <row r="9" spans="1:15" s="28" customFormat="1" ht="16.5">
      <c r="A9" s="2"/>
      <c r="B9" s="39" t="s">
        <v>16</v>
      </c>
      <c r="E9" s="31" t="s">
        <v>19</v>
      </c>
      <c r="F9" s="2"/>
      <c r="G9" s="2"/>
      <c r="H9" s="72">
        <v>74</v>
      </c>
      <c r="I9" s="31" t="s">
        <v>19</v>
      </c>
      <c r="J9" s="2"/>
      <c r="L9" s="72">
        <v>62</v>
      </c>
      <c r="M9" s="39" t="s">
        <v>21</v>
      </c>
      <c r="N9" s="2"/>
      <c r="O9" s="9"/>
    </row>
    <row r="10" spans="1:16" s="49" customFormat="1" ht="75.75">
      <c r="A10" s="40" t="s">
        <v>6</v>
      </c>
      <c r="B10" s="41" t="s">
        <v>10</v>
      </c>
      <c r="C10" s="42" t="s">
        <v>8</v>
      </c>
      <c r="D10" s="56" t="s">
        <v>9</v>
      </c>
      <c r="E10" s="44" t="s">
        <v>1</v>
      </c>
      <c r="F10" s="45" t="s">
        <v>2</v>
      </c>
      <c r="G10" s="62" t="s">
        <v>3</v>
      </c>
      <c r="H10" s="46" t="s">
        <v>4</v>
      </c>
      <c r="I10" s="63" t="s">
        <v>1</v>
      </c>
      <c r="J10" s="45" t="s">
        <v>2</v>
      </c>
      <c r="K10" s="44" t="s">
        <v>3</v>
      </c>
      <c r="L10" s="46" t="s">
        <v>4</v>
      </c>
      <c r="M10" s="47" t="s">
        <v>5</v>
      </c>
      <c r="N10" s="47" t="s">
        <v>15</v>
      </c>
      <c r="O10" s="40" t="s">
        <v>20</v>
      </c>
      <c r="P10" s="64"/>
    </row>
    <row r="11" spans="1:15" s="48" customFormat="1" ht="12.75">
      <c r="A11" s="81">
        <v>6</v>
      </c>
      <c r="B11" s="24" t="s">
        <v>46</v>
      </c>
      <c r="C11" s="24" t="s">
        <v>27</v>
      </c>
      <c r="D11" s="24" t="s">
        <v>47</v>
      </c>
      <c r="E11" s="22">
        <v>0</v>
      </c>
      <c r="F11" s="20">
        <v>46.51</v>
      </c>
      <c r="G11" s="20">
        <f aca="true" t="shared" si="0" ref="G11:G18">IF(F11=0,120,IF(F11&gt;$H$9,120,IF(F11&lt;$H$8,0,IF($H$9&gt;F11&gt;$H$8,F11-$H$8))))</f>
        <v>0</v>
      </c>
      <c r="H11" s="20">
        <f aca="true" t="shared" si="1" ref="H11:H18">IF(G11=120,120,SUM(E11,G11))</f>
        <v>0</v>
      </c>
      <c r="I11" s="95">
        <v>0</v>
      </c>
      <c r="J11" s="20">
        <v>44.88</v>
      </c>
      <c r="K11" s="20">
        <f aca="true" t="shared" si="2" ref="K11:K18">IF(J11=0,100,IF(J11&gt;$L$9,100,IF(J11&lt;$L$8,0,IF($L$9&gt;J11&gt;$L$8,J11-$L$8))))</f>
        <v>3.8800000000000026</v>
      </c>
      <c r="L11" s="20">
        <f aca="true" t="shared" si="3" ref="L11:L18">IF(K11=100,100,SUM(I11,K11))</f>
        <v>3.8800000000000026</v>
      </c>
      <c r="M11" s="50">
        <f aca="true" t="shared" si="4" ref="M11:M18">SUM(H11,L11)</f>
        <v>3.8800000000000026</v>
      </c>
      <c r="N11" s="20">
        <f aca="true" t="shared" si="5" ref="N11:N18">SUM(F11,J11)</f>
        <v>91.39</v>
      </c>
      <c r="O11" s="94">
        <v>1</v>
      </c>
    </row>
    <row r="12" spans="1:15" s="28" customFormat="1" ht="12" customHeight="1">
      <c r="A12" s="80">
        <v>4</v>
      </c>
      <c r="B12" s="24" t="s">
        <v>49</v>
      </c>
      <c r="C12" s="24" t="s">
        <v>27</v>
      </c>
      <c r="D12" s="23" t="s">
        <v>50</v>
      </c>
      <c r="E12" s="22">
        <v>5</v>
      </c>
      <c r="F12" s="19">
        <v>48.01</v>
      </c>
      <c r="G12" s="20">
        <f t="shared" si="0"/>
        <v>0</v>
      </c>
      <c r="H12" s="20">
        <f t="shared" si="1"/>
        <v>5</v>
      </c>
      <c r="I12" s="95">
        <v>0</v>
      </c>
      <c r="J12" s="19">
        <v>41.05</v>
      </c>
      <c r="K12" s="20">
        <f t="shared" si="2"/>
        <v>0.04999999999999716</v>
      </c>
      <c r="L12" s="20">
        <f t="shared" si="3"/>
        <v>0.04999999999999716</v>
      </c>
      <c r="M12" s="50">
        <f t="shared" si="4"/>
        <v>5.049999999999997</v>
      </c>
      <c r="N12" s="20">
        <f t="shared" si="5"/>
        <v>89.06</v>
      </c>
      <c r="O12" s="19">
        <v>2</v>
      </c>
    </row>
    <row r="13" spans="1:15" s="28" customFormat="1" ht="12" customHeight="1">
      <c r="A13" s="65">
        <v>8</v>
      </c>
      <c r="B13" s="24" t="s">
        <v>68</v>
      </c>
      <c r="C13" s="24" t="s">
        <v>27</v>
      </c>
      <c r="D13" s="23" t="s">
        <v>69</v>
      </c>
      <c r="E13" s="19">
        <v>0</v>
      </c>
      <c r="F13" s="19">
        <v>59.67</v>
      </c>
      <c r="G13" s="20">
        <f t="shared" si="0"/>
        <v>10.670000000000002</v>
      </c>
      <c r="H13" s="20">
        <f t="shared" si="1"/>
        <v>10.670000000000002</v>
      </c>
      <c r="I13" s="96">
        <v>0</v>
      </c>
      <c r="J13" s="19">
        <v>45.11</v>
      </c>
      <c r="K13" s="20">
        <f t="shared" si="2"/>
        <v>4.109999999999999</v>
      </c>
      <c r="L13" s="20">
        <f t="shared" si="3"/>
        <v>4.109999999999999</v>
      </c>
      <c r="M13" s="50">
        <f t="shared" si="4"/>
        <v>14.780000000000001</v>
      </c>
      <c r="N13" s="20">
        <f t="shared" si="5"/>
        <v>104.78</v>
      </c>
      <c r="O13" s="51">
        <v>3</v>
      </c>
    </row>
    <row r="14" spans="1:16" s="28" customFormat="1" ht="12" customHeight="1">
      <c r="A14" s="16">
        <v>2</v>
      </c>
      <c r="B14" s="24" t="s">
        <v>46</v>
      </c>
      <c r="C14" s="24" t="s">
        <v>27</v>
      </c>
      <c r="D14" s="23" t="s">
        <v>48</v>
      </c>
      <c r="E14" s="22">
        <v>5</v>
      </c>
      <c r="F14" s="20">
        <v>63.3</v>
      </c>
      <c r="G14" s="20">
        <f t="shared" si="0"/>
        <v>14.299999999999997</v>
      </c>
      <c r="H14" s="20">
        <f t="shared" si="1"/>
        <v>19.299999999999997</v>
      </c>
      <c r="I14" s="96">
        <v>10</v>
      </c>
      <c r="J14" s="19">
        <v>54.19</v>
      </c>
      <c r="K14" s="20">
        <f t="shared" si="2"/>
        <v>13.189999999999998</v>
      </c>
      <c r="L14" s="20">
        <f t="shared" si="3"/>
        <v>23.189999999999998</v>
      </c>
      <c r="M14" s="50">
        <f t="shared" si="4"/>
        <v>42.489999999999995</v>
      </c>
      <c r="N14" s="20">
        <f t="shared" si="5"/>
        <v>117.49</v>
      </c>
      <c r="O14" s="19">
        <v>4</v>
      </c>
      <c r="P14" s="59"/>
    </row>
    <row r="15" spans="1:16" s="28" customFormat="1" ht="12" customHeight="1">
      <c r="A15" s="65">
        <v>7</v>
      </c>
      <c r="B15" s="24" t="s">
        <v>67</v>
      </c>
      <c r="C15" s="24" t="s">
        <v>27</v>
      </c>
      <c r="D15" s="23" t="s">
        <v>28</v>
      </c>
      <c r="E15" s="19">
        <v>0</v>
      </c>
      <c r="F15" s="19">
        <v>42.63</v>
      </c>
      <c r="G15" s="20">
        <f t="shared" si="0"/>
        <v>0</v>
      </c>
      <c r="H15" s="20">
        <f t="shared" si="1"/>
        <v>0</v>
      </c>
      <c r="I15" s="97" t="s">
        <v>72</v>
      </c>
      <c r="J15" s="19"/>
      <c r="K15" s="20">
        <f t="shared" si="2"/>
        <v>100</v>
      </c>
      <c r="L15" s="20">
        <f t="shared" si="3"/>
        <v>100</v>
      </c>
      <c r="M15" s="50">
        <f t="shared" si="4"/>
        <v>100</v>
      </c>
      <c r="N15" s="20">
        <f t="shared" si="5"/>
        <v>42.63</v>
      </c>
      <c r="O15" s="51"/>
      <c r="P15" s="59"/>
    </row>
    <row r="16" spans="1:16" s="28" customFormat="1" ht="12" customHeight="1">
      <c r="A16" s="16">
        <v>5</v>
      </c>
      <c r="B16" s="24" t="s">
        <v>51</v>
      </c>
      <c r="C16" s="24" t="s">
        <v>52</v>
      </c>
      <c r="D16" s="24" t="s">
        <v>53</v>
      </c>
      <c r="E16" s="82" t="s">
        <v>72</v>
      </c>
      <c r="F16" s="20"/>
      <c r="G16" s="20">
        <f t="shared" si="0"/>
        <v>120</v>
      </c>
      <c r="H16" s="20">
        <f t="shared" si="1"/>
        <v>120</v>
      </c>
      <c r="I16" s="95">
        <v>0</v>
      </c>
      <c r="J16" s="20">
        <v>39.29</v>
      </c>
      <c r="K16" s="20">
        <f t="shared" si="2"/>
        <v>0</v>
      </c>
      <c r="L16" s="20">
        <f t="shared" si="3"/>
        <v>0</v>
      </c>
      <c r="M16" s="50">
        <f t="shared" si="4"/>
        <v>120</v>
      </c>
      <c r="N16" s="20">
        <f t="shared" si="5"/>
        <v>39.29</v>
      </c>
      <c r="O16" s="51"/>
      <c r="P16" s="59"/>
    </row>
    <row r="17" spans="1:16" s="28" customFormat="1" ht="12" customHeight="1">
      <c r="A17" s="16">
        <v>1</v>
      </c>
      <c r="B17" s="93" t="s">
        <v>64</v>
      </c>
      <c r="C17" s="93" t="s">
        <v>65</v>
      </c>
      <c r="D17" s="93" t="s">
        <v>66</v>
      </c>
      <c r="E17" s="82" t="s">
        <v>72</v>
      </c>
      <c r="F17" s="20"/>
      <c r="G17" s="20">
        <f t="shared" si="0"/>
        <v>120</v>
      </c>
      <c r="H17" s="20">
        <f t="shared" si="1"/>
        <v>120</v>
      </c>
      <c r="I17" s="97" t="s">
        <v>72</v>
      </c>
      <c r="J17" s="20"/>
      <c r="K17" s="20">
        <f t="shared" si="2"/>
        <v>100</v>
      </c>
      <c r="L17" s="20">
        <f t="shared" si="3"/>
        <v>100</v>
      </c>
      <c r="M17" s="50">
        <f t="shared" si="4"/>
        <v>220</v>
      </c>
      <c r="N17" s="20">
        <f t="shared" si="5"/>
        <v>0</v>
      </c>
      <c r="O17" s="52"/>
      <c r="P17" s="59"/>
    </row>
    <row r="18" spans="1:15" s="28" customFormat="1" ht="12" customHeight="1">
      <c r="A18" s="16">
        <v>3</v>
      </c>
      <c r="B18" s="24" t="s">
        <v>43</v>
      </c>
      <c r="C18" s="24" t="s">
        <v>44</v>
      </c>
      <c r="D18" s="23" t="s">
        <v>45</v>
      </c>
      <c r="E18" s="82" t="s">
        <v>72</v>
      </c>
      <c r="F18" s="20"/>
      <c r="G18" s="20">
        <f t="shared" si="0"/>
        <v>120</v>
      </c>
      <c r="H18" s="20">
        <f t="shared" si="1"/>
        <v>120</v>
      </c>
      <c r="I18" s="97" t="s">
        <v>72</v>
      </c>
      <c r="J18" s="19"/>
      <c r="K18" s="20">
        <f t="shared" si="2"/>
        <v>100</v>
      </c>
      <c r="L18" s="20">
        <f t="shared" si="3"/>
        <v>100</v>
      </c>
      <c r="M18" s="50">
        <f t="shared" si="4"/>
        <v>220</v>
      </c>
      <c r="N18" s="20">
        <f t="shared" si="5"/>
        <v>0</v>
      </c>
      <c r="O18" s="52"/>
    </row>
    <row r="19" spans="1:15" s="28" customFormat="1" ht="12" customHeight="1">
      <c r="A19" s="14"/>
      <c r="B19" s="67"/>
      <c r="C19" s="67"/>
      <c r="D19" s="67"/>
      <c r="E19" s="68"/>
      <c r="F19" s="69"/>
      <c r="G19" s="69"/>
      <c r="H19" s="69"/>
      <c r="I19" s="68"/>
      <c r="J19" s="69"/>
      <c r="K19" s="69"/>
      <c r="L19" s="69"/>
      <c r="M19" s="70"/>
      <c r="N19" s="69"/>
      <c r="O19" s="71"/>
    </row>
    <row r="20" spans="1:15" s="28" customFormat="1" ht="12" customHeight="1">
      <c r="A20" s="14"/>
      <c r="B20" s="67"/>
      <c r="C20" s="67"/>
      <c r="D20" s="67"/>
      <c r="E20" s="68"/>
      <c r="F20" s="69"/>
      <c r="G20" s="69"/>
      <c r="H20" s="69"/>
      <c r="I20" s="68"/>
      <c r="J20" s="69"/>
      <c r="K20" s="69"/>
      <c r="M20" s="70"/>
      <c r="N20" s="69"/>
      <c r="O20" s="71"/>
    </row>
    <row r="21" spans="1:4" ht="18.75">
      <c r="A21" s="10"/>
      <c r="B21" s="15"/>
      <c r="C21" s="10"/>
      <c r="D21" s="10"/>
    </row>
    <row r="22" spans="1:4" ht="12.75">
      <c r="A22" s="10"/>
      <c r="C22" s="11"/>
      <c r="D22" s="66"/>
    </row>
    <row r="23" spans="1:3" ht="12.75">
      <c r="A23" s="10"/>
      <c r="C23" s="10"/>
    </row>
    <row r="24" spans="1:3" ht="12.75">
      <c r="A24" s="10"/>
      <c r="C24" s="11"/>
    </row>
    <row r="25" spans="1:3" ht="18.75">
      <c r="A25" s="10"/>
      <c r="B25" s="15"/>
      <c r="C25" s="10"/>
    </row>
    <row r="26" spans="1:3" ht="18.75">
      <c r="A26" s="10"/>
      <c r="B26" s="15"/>
      <c r="C26" s="10"/>
    </row>
    <row r="27" spans="2:3" ht="18.75">
      <c r="B27" s="15"/>
      <c r="C27" s="10"/>
    </row>
    <row r="28" spans="2:3" ht="18.75">
      <c r="B28" s="15"/>
      <c r="C28" s="10"/>
    </row>
    <row r="29" spans="1:3" ht="18.75">
      <c r="A29" s="10"/>
      <c r="B29" s="15"/>
      <c r="C29" s="10"/>
    </row>
    <row r="30" spans="1:2" ht="18.75">
      <c r="A30" s="10"/>
      <c r="B30" s="15"/>
    </row>
    <row r="31" spans="1:2" ht="18.75">
      <c r="A31" s="10"/>
      <c r="B31" s="15"/>
    </row>
    <row r="32" spans="1:2" ht="12.75">
      <c r="A32" s="10"/>
      <c r="B32" s="10"/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H19" sqref="H19:H25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625" style="0" customWidth="1"/>
  </cols>
  <sheetData>
    <row r="1" spans="1:15" s="28" customFormat="1" ht="22.5" customHeight="1">
      <c r="A1" s="25" t="s">
        <v>22</v>
      </c>
      <c r="B1" s="7" t="s">
        <v>61</v>
      </c>
      <c r="C1" s="26"/>
      <c r="D1" s="27"/>
      <c r="E1" s="27"/>
      <c r="F1" s="27"/>
      <c r="G1" s="26"/>
      <c r="H1" s="26"/>
      <c r="I1" s="98" t="s">
        <v>63</v>
      </c>
      <c r="J1" s="99"/>
      <c r="K1" s="99"/>
      <c r="L1" s="99"/>
      <c r="M1" s="100"/>
      <c r="N1" s="2"/>
      <c r="O1" s="26"/>
    </row>
    <row r="2" spans="1:15" s="28" customFormat="1" ht="10.5" customHeight="1">
      <c r="A2" s="26"/>
      <c r="B2" s="2"/>
      <c r="C2" s="29"/>
      <c r="D2" s="27"/>
      <c r="E2" s="27"/>
      <c r="F2" s="27"/>
      <c r="G2" s="26"/>
      <c r="H2" s="26"/>
      <c r="I2" s="30"/>
      <c r="J2" s="27"/>
      <c r="K2" s="27"/>
      <c r="L2" s="27"/>
      <c r="M2" s="27"/>
      <c r="N2" s="27"/>
      <c r="O2" s="26"/>
    </row>
    <row r="3" spans="1:15" s="28" customFormat="1" ht="15.75">
      <c r="A3" s="31" t="s">
        <v>13</v>
      </c>
      <c r="B3" s="2"/>
      <c r="C3" s="101" t="s">
        <v>62</v>
      </c>
      <c r="D3" s="101"/>
      <c r="E3" s="2"/>
      <c r="H3" s="32" t="s">
        <v>12</v>
      </c>
      <c r="L3" s="33" t="s">
        <v>23</v>
      </c>
      <c r="M3" s="6"/>
      <c r="N3" s="5"/>
      <c r="O3" s="6"/>
    </row>
    <row r="4" spans="1:8" s="28" customFormat="1" ht="12.75">
      <c r="A4" s="2"/>
      <c r="B4" s="2"/>
      <c r="C4" s="2"/>
      <c r="D4" s="2"/>
      <c r="E4" s="2"/>
      <c r="G4" s="2"/>
      <c r="H4" s="2"/>
    </row>
    <row r="5" spans="1:11" s="28" customFormat="1" ht="18">
      <c r="A5" s="2"/>
      <c r="B5" s="2"/>
      <c r="C5" s="2"/>
      <c r="D5" s="2"/>
      <c r="E5" s="34" t="s">
        <v>14</v>
      </c>
      <c r="G5" s="2"/>
      <c r="H5" s="2"/>
      <c r="I5" s="34" t="s">
        <v>7</v>
      </c>
      <c r="K5" s="2"/>
    </row>
    <row r="6" spans="2:12" s="28" customFormat="1" ht="14.25">
      <c r="B6" s="2"/>
      <c r="C6" s="2"/>
      <c r="D6" s="2"/>
      <c r="E6" s="35" t="s">
        <v>18</v>
      </c>
      <c r="H6" s="12">
        <v>174</v>
      </c>
      <c r="I6" s="35" t="s">
        <v>18</v>
      </c>
      <c r="L6" s="12">
        <v>162</v>
      </c>
    </row>
    <row r="7" spans="2:12" s="28" customFormat="1" ht="15">
      <c r="B7" s="36" t="s">
        <v>17</v>
      </c>
      <c r="C7" s="37">
        <v>7</v>
      </c>
      <c r="D7" s="2"/>
      <c r="E7" s="35" t="s">
        <v>11</v>
      </c>
      <c r="H7" s="13">
        <v>3.5</v>
      </c>
      <c r="I7" s="35" t="s">
        <v>11</v>
      </c>
      <c r="L7" s="13">
        <v>3.9</v>
      </c>
    </row>
    <row r="8" spans="2:15" s="28" customFormat="1" ht="14.25">
      <c r="B8" s="2"/>
      <c r="C8" s="2"/>
      <c r="D8" s="2"/>
      <c r="E8" s="38" t="s">
        <v>0</v>
      </c>
      <c r="F8" s="2"/>
      <c r="H8" s="72">
        <v>49</v>
      </c>
      <c r="I8" s="38" t="s">
        <v>0</v>
      </c>
      <c r="L8" s="72">
        <v>41</v>
      </c>
      <c r="O8" s="8" t="s">
        <v>30</v>
      </c>
    </row>
    <row r="9" spans="1:15" s="28" customFormat="1" ht="16.5">
      <c r="A9" s="2"/>
      <c r="B9" s="39" t="s">
        <v>16</v>
      </c>
      <c r="E9" s="31" t="s">
        <v>19</v>
      </c>
      <c r="F9" s="2"/>
      <c r="G9" s="2"/>
      <c r="H9" s="72">
        <v>74</v>
      </c>
      <c r="I9" s="31" t="s">
        <v>19</v>
      </c>
      <c r="J9" s="2"/>
      <c r="L9" s="72">
        <v>62</v>
      </c>
      <c r="M9" s="39" t="s">
        <v>21</v>
      </c>
      <c r="N9" s="2"/>
      <c r="O9" s="9"/>
    </row>
    <row r="10" spans="1:16" s="49" customFormat="1" ht="75.75">
      <c r="A10" s="53" t="s">
        <v>6</v>
      </c>
      <c r="B10" s="54" t="s">
        <v>10</v>
      </c>
      <c r="C10" s="55" t="s">
        <v>8</v>
      </c>
      <c r="D10" s="56" t="s">
        <v>9</v>
      </c>
      <c r="E10" s="3" t="s">
        <v>1</v>
      </c>
      <c r="F10" s="4" t="s">
        <v>2</v>
      </c>
      <c r="G10" s="3" t="s">
        <v>3</v>
      </c>
      <c r="H10" s="57" t="s">
        <v>4</v>
      </c>
      <c r="I10" s="3" t="s">
        <v>1</v>
      </c>
      <c r="J10" s="4" t="s">
        <v>2</v>
      </c>
      <c r="K10" s="3" t="s">
        <v>3</v>
      </c>
      <c r="L10" s="57" t="s">
        <v>4</v>
      </c>
      <c r="M10" s="58" t="s">
        <v>5</v>
      </c>
      <c r="N10" s="58" t="s">
        <v>15</v>
      </c>
      <c r="O10" s="53" t="s">
        <v>20</v>
      </c>
      <c r="P10" s="48"/>
    </row>
    <row r="11" spans="1:16" s="28" customFormat="1" ht="12" customHeight="1">
      <c r="A11" s="19">
        <v>2</v>
      </c>
      <c r="B11" s="21" t="s">
        <v>35</v>
      </c>
      <c r="C11" s="59" t="s">
        <v>26</v>
      </c>
      <c r="D11" s="91" t="s">
        <v>36</v>
      </c>
      <c r="E11" s="77">
        <v>5</v>
      </c>
      <c r="F11" s="20">
        <v>55.15</v>
      </c>
      <c r="G11" s="20">
        <f aca="true" t="shared" si="0" ref="G11:G17">IF(F11=0,120,IF(F11&gt;$H$9,120,IF(F11&lt;$H$8,0,IF($H$9&gt;F11&gt;$H$8,F11-$H$8))))</f>
        <v>6.149999999999999</v>
      </c>
      <c r="H11" s="20">
        <f aca="true" t="shared" si="1" ref="H11:H17">IF(G11=120,120,SUM(E11,G11))</f>
        <v>11.149999999999999</v>
      </c>
      <c r="I11" s="22">
        <v>0</v>
      </c>
      <c r="J11" s="20">
        <v>43.6</v>
      </c>
      <c r="K11" s="20">
        <f aca="true" t="shared" si="2" ref="K11:K17">IF(J11=0,100,IF(J11&gt;$L$9,100,IF(J11&lt;$L$8,0,IF($L$9&gt;J11&gt;$L$8,J11-$L$8))))</f>
        <v>2.6000000000000014</v>
      </c>
      <c r="L11" s="20">
        <f aca="true" t="shared" si="3" ref="L11:L17">IF(K11=100,100,SUM(I11,K11))</f>
        <v>2.6000000000000014</v>
      </c>
      <c r="M11" s="50">
        <f aca="true" t="shared" si="4" ref="M11:M17">SUM(H11,L11)</f>
        <v>13.75</v>
      </c>
      <c r="N11" s="20">
        <f aca="true" t="shared" si="5" ref="N11:N17">SUM(F11,J11)</f>
        <v>98.75</v>
      </c>
      <c r="O11" s="19">
        <v>1</v>
      </c>
      <c r="P11" s="59"/>
    </row>
    <row r="12" spans="1:16" s="28" customFormat="1" ht="12" customHeight="1">
      <c r="A12" s="82">
        <v>5</v>
      </c>
      <c r="B12" s="21" t="s">
        <v>37</v>
      </c>
      <c r="C12" s="18" t="s">
        <v>38</v>
      </c>
      <c r="D12" s="60" t="s">
        <v>39</v>
      </c>
      <c r="E12" s="92">
        <v>0</v>
      </c>
      <c r="F12" s="82">
        <v>55.87</v>
      </c>
      <c r="G12" s="20">
        <f t="shared" si="0"/>
        <v>6.869999999999997</v>
      </c>
      <c r="H12" s="20">
        <f t="shared" si="1"/>
        <v>6.869999999999997</v>
      </c>
      <c r="I12" s="92">
        <v>0</v>
      </c>
      <c r="J12" s="82">
        <v>47.92</v>
      </c>
      <c r="K12" s="20">
        <f t="shared" si="2"/>
        <v>6.920000000000002</v>
      </c>
      <c r="L12" s="20">
        <f t="shared" si="3"/>
        <v>6.920000000000002</v>
      </c>
      <c r="M12" s="50">
        <f t="shared" si="4"/>
        <v>13.79</v>
      </c>
      <c r="N12" s="20">
        <f t="shared" si="5"/>
        <v>103.78999999999999</v>
      </c>
      <c r="O12" s="51">
        <v>2</v>
      </c>
      <c r="P12" s="59"/>
    </row>
    <row r="13" spans="1:16" s="28" customFormat="1" ht="12" customHeight="1">
      <c r="A13" s="19">
        <v>7</v>
      </c>
      <c r="B13" s="83" t="s">
        <v>74</v>
      </c>
      <c r="C13" s="61" t="s">
        <v>41</v>
      </c>
      <c r="D13" s="82" t="s">
        <v>75</v>
      </c>
      <c r="E13" s="92">
        <v>5</v>
      </c>
      <c r="F13" s="82">
        <v>60.23</v>
      </c>
      <c r="G13" s="20">
        <f t="shared" si="0"/>
        <v>11.229999999999997</v>
      </c>
      <c r="H13" s="20">
        <f t="shared" si="1"/>
        <v>16.229999999999997</v>
      </c>
      <c r="I13" s="82">
        <v>5</v>
      </c>
      <c r="J13" s="82">
        <v>58.36</v>
      </c>
      <c r="K13" s="20">
        <f t="shared" si="2"/>
        <v>17.36</v>
      </c>
      <c r="L13" s="20">
        <f t="shared" si="3"/>
        <v>22.36</v>
      </c>
      <c r="M13" s="50">
        <f t="shared" si="4"/>
        <v>38.589999999999996</v>
      </c>
      <c r="N13" s="20">
        <f t="shared" si="5"/>
        <v>118.59</v>
      </c>
      <c r="O13" s="19">
        <v>3</v>
      </c>
      <c r="P13" s="59"/>
    </row>
    <row r="14" spans="1:16" s="28" customFormat="1" ht="12" customHeight="1">
      <c r="A14" s="19">
        <v>1</v>
      </c>
      <c r="B14" s="21" t="s">
        <v>37</v>
      </c>
      <c r="C14" s="73" t="s">
        <v>27</v>
      </c>
      <c r="D14" s="73" t="s">
        <v>54</v>
      </c>
      <c r="E14" s="22">
        <v>10</v>
      </c>
      <c r="F14" s="20">
        <v>59.18</v>
      </c>
      <c r="G14" s="20">
        <f t="shared" si="0"/>
        <v>10.18</v>
      </c>
      <c r="H14" s="20">
        <f t="shared" si="1"/>
        <v>20.18</v>
      </c>
      <c r="I14" s="22">
        <v>10</v>
      </c>
      <c r="J14" s="20">
        <v>59.89</v>
      </c>
      <c r="K14" s="20">
        <f t="shared" si="2"/>
        <v>18.89</v>
      </c>
      <c r="L14" s="20">
        <f t="shared" si="3"/>
        <v>28.89</v>
      </c>
      <c r="M14" s="50">
        <f t="shared" si="4"/>
        <v>49.07</v>
      </c>
      <c r="N14" s="20">
        <f t="shared" si="5"/>
        <v>119.07</v>
      </c>
      <c r="O14" s="51">
        <v>4</v>
      </c>
      <c r="P14" s="59"/>
    </row>
    <row r="15" spans="1:15" ht="12.75">
      <c r="A15" s="19">
        <v>3</v>
      </c>
      <c r="B15" s="74" t="s">
        <v>59</v>
      </c>
      <c r="C15" s="74" t="s">
        <v>26</v>
      </c>
      <c r="D15" s="74" t="s">
        <v>60</v>
      </c>
      <c r="E15" s="22">
        <v>15</v>
      </c>
      <c r="F15" s="20">
        <v>60.25</v>
      </c>
      <c r="G15" s="20">
        <f t="shared" si="0"/>
        <v>11.25</v>
      </c>
      <c r="H15" s="20">
        <f t="shared" si="1"/>
        <v>26.25</v>
      </c>
      <c r="I15" s="82" t="s">
        <v>72</v>
      </c>
      <c r="J15" s="20"/>
      <c r="K15" s="20">
        <f t="shared" si="2"/>
        <v>100</v>
      </c>
      <c r="L15" s="20">
        <f t="shared" si="3"/>
        <v>100</v>
      </c>
      <c r="M15" s="50">
        <f t="shared" si="4"/>
        <v>126.25</v>
      </c>
      <c r="N15" s="20">
        <f t="shared" si="5"/>
        <v>60.25</v>
      </c>
      <c r="O15" s="82"/>
    </row>
    <row r="16" spans="1:15" ht="12.75">
      <c r="A16" s="82">
        <v>6</v>
      </c>
      <c r="B16" s="83" t="s">
        <v>32</v>
      </c>
      <c r="C16" s="61" t="s">
        <v>55</v>
      </c>
      <c r="D16" s="82" t="s">
        <v>58</v>
      </c>
      <c r="E16" s="82">
        <v>25</v>
      </c>
      <c r="F16" s="82">
        <v>55.52</v>
      </c>
      <c r="G16" s="20">
        <f t="shared" si="0"/>
        <v>6.520000000000003</v>
      </c>
      <c r="H16" s="20">
        <f t="shared" si="1"/>
        <v>31.520000000000003</v>
      </c>
      <c r="I16" s="82" t="s">
        <v>72</v>
      </c>
      <c r="J16" s="82"/>
      <c r="K16" s="20">
        <f t="shared" si="2"/>
        <v>100</v>
      </c>
      <c r="L16" s="20">
        <f t="shared" si="3"/>
        <v>100</v>
      </c>
      <c r="M16" s="50">
        <f t="shared" si="4"/>
        <v>131.52</v>
      </c>
      <c r="N16" s="20">
        <f t="shared" si="5"/>
        <v>55.52</v>
      </c>
      <c r="O16" s="82"/>
    </row>
    <row r="17" spans="1:15" ht="12.75">
      <c r="A17" s="19">
        <v>4</v>
      </c>
      <c r="B17" s="21" t="s">
        <v>40</v>
      </c>
      <c r="C17" s="61" t="s">
        <v>41</v>
      </c>
      <c r="D17" s="1" t="s">
        <v>42</v>
      </c>
      <c r="E17" s="82" t="s">
        <v>72</v>
      </c>
      <c r="F17" s="20"/>
      <c r="G17" s="20">
        <f t="shared" si="0"/>
        <v>120</v>
      </c>
      <c r="H17" s="20">
        <f t="shared" si="1"/>
        <v>120</v>
      </c>
      <c r="I17" s="82" t="s">
        <v>72</v>
      </c>
      <c r="J17" s="20"/>
      <c r="K17" s="20">
        <f t="shared" si="2"/>
        <v>100</v>
      </c>
      <c r="L17" s="20">
        <f t="shared" si="3"/>
        <v>100</v>
      </c>
      <c r="M17" s="50">
        <f t="shared" si="4"/>
        <v>220</v>
      </c>
      <c r="N17" s="20">
        <f t="shared" si="5"/>
        <v>0</v>
      </c>
      <c r="O17" s="82"/>
    </row>
    <row r="18" ht="12.75">
      <c r="B18" s="17"/>
    </row>
    <row r="19" spans="1:4" ht="12.75">
      <c r="A19" s="10"/>
      <c r="C19" s="11"/>
      <c r="D19" s="66"/>
    </row>
    <row r="20" spans="1:3" ht="12.75">
      <c r="A20" s="10"/>
      <c r="C20" s="10"/>
    </row>
    <row r="21" spans="1:3" ht="12.75">
      <c r="A21" s="10"/>
      <c r="C21" s="11"/>
    </row>
    <row r="22" spans="1:3" ht="12.75">
      <c r="A22" s="10"/>
      <c r="B22" s="10"/>
      <c r="C22" s="10"/>
    </row>
    <row r="23" spans="1:4" ht="19.5">
      <c r="A23" s="10"/>
      <c r="B23" s="75"/>
      <c r="C23" s="75"/>
      <c r="D23" s="75"/>
    </row>
    <row r="24" spans="1:4" ht="19.5">
      <c r="A24" s="10"/>
      <c r="B24" s="75"/>
      <c r="C24" s="75"/>
      <c r="D24" s="75"/>
    </row>
    <row r="25" spans="1:4" ht="12.75">
      <c r="A25" s="10"/>
      <c r="B25" s="76"/>
      <c r="C25" s="76"/>
      <c r="D25" s="76"/>
    </row>
    <row r="26" spans="2:4" ht="19.5">
      <c r="B26" s="75"/>
      <c r="C26" s="75"/>
      <c r="D26" s="75"/>
    </row>
    <row r="27" spans="2:4" ht="19.5">
      <c r="B27" s="75"/>
      <c r="C27" s="75"/>
      <c r="D27" s="75"/>
    </row>
    <row r="28" spans="2:4" ht="19.5">
      <c r="B28" s="75"/>
      <c r="C28" s="75"/>
      <c r="D28" s="75"/>
    </row>
    <row r="29" spans="2:4" ht="19.5">
      <c r="B29" s="75"/>
      <c r="C29" s="75"/>
      <c r="D29" s="75"/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1"/>
  <dimension ref="A1:AB20"/>
  <sheetViews>
    <sheetView view="pageBreakPreview" zoomScale="90" zoomScaleSheetLayoutView="90" zoomScalePageLayoutView="0" workbookViewId="0" topLeftCell="A7">
      <selection activeCell="C11" sqref="C11:D15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375" style="0" customWidth="1"/>
    <col min="16" max="16" width="9.125" style="0" hidden="1" customWidth="1"/>
  </cols>
  <sheetData>
    <row r="1" spans="1:15" s="28" customFormat="1" ht="22.5" customHeight="1">
      <c r="A1" s="25" t="s">
        <v>22</v>
      </c>
      <c r="B1" s="7" t="s">
        <v>61</v>
      </c>
      <c r="C1" s="26"/>
      <c r="D1" s="27"/>
      <c r="E1" s="27"/>
      <c r="F1" s="27"/>
      <c r="G1" s="26"/>
      <c r="H1" s="26"/>
      <c r="I1" s="98" t="s">
        <v>63</v>
      </c>
      <c r="J1" s="99"/>
      <c r="K1" s="99"/>
      <c r="L1" s="99"/>
      <c r="M1" s="100"/>
      <c r="N1" s="2"/>
      <c r="O1" s="26"/>
    </row>
    <row r="2" spans="1:15" s="28" customFormat="1" ht="10.5" customHeight="1">
      <c r="A2" s="26"/>
      <c r="B2" s="2"/>
      <c r="C2" s="29"/>
      <c r="D2" s="27"/>
      <c r="E2" s="27"/>
      <c r="F2" s="27"/>
      <c r="G2" s="26"/>
      <c r="H2" s="26"/>
      <c r="I2" s="30"/>
      <c r="J2" s="27"/>
      <c r="K2" s="27"/>
      <c r="L2" s="27"/>
      <c r="M2" s="27"/>
      <c r="N2" s="27"/>
      <c r="O2" s="26"/>
    </row>
    <row r="3" spans="1:15" s="28" customFormat="1" ht="15.75">
      <c r="A3" s="31" t="s">
        <v>13</v>
      </c>
      <c r="B3" s="2"/>
      <c r="C3" s="101" t="s">
        <v>62</v>
      </c>
      <c r="D3" s="101"/>
      <c r="E3" s="2"/>
      <c r="H3" s="32" t="s">
        <v>12</v>
      </c>
      <c r="L3" s="33" t="s">
        <v>23</v>
      </c>
      <c r="M3" s="6"/>
      <c r="N3" s="5"/>
      <c r="O3" s="6"/>
    </row>
    <row r="4" spans="1:8" s="28" customFormat="1" ht="12.75">
      <c r="A4" s="2"/>
      <c r="B4" s="2"/>
      <c r="C4" s="2"/>
      <c r="D4" s="2"/>
      <c r="E4" s="2"/>
      <c r="G4" s="2"/>
      <c r="H4" s="2"/>
    </row>
    <row r="5" spans="1:11" s="28" customFormat="1" ht="18">
      <c r="A5" s="2"/>
      <c r="B5" s="2"/>
      <c r="C5" s="2"/>
      <c r="D5" s="2"/>
      <c r="E5" s="34" t="s">
        <v>14</v>
      </c>
      <c r="G5" s="2"/>
      <c r="H5" s="2"/>
      <c r="I5" s="34" t="s">
        <v>7</v>
      </c>
      <c r="K5" s="2"/>
    </row>
    <row r="6" spans="2:12" s="28" customFormat="1" ht="14.25">
      <c r="B6" s="2"/>
      <c r="C6" s="2"/>
      <c r="D6" s="2"/>
      <c r="E6" s="35" t="s">
        <v>18</v>
      </c>
      <c r="H6" s="12">
        <v>174</v>
      </c>
      <c r="I6" s="35" t="s">
        <v>18</v>
      </c>
      <c r="L6" s="12">
        <v>162</v>
      </c>
    </row>
    <row r="7" spans="2:12" s="28" customFormat="1" ht="15">
      <c r="B7" s="36" t="s">
        <v>17</v>
      </c>
      <c r="C7" s="37">
        <v>5</v>
      </c>
      <c r="D7" s="2"/>
      <c r="E7" s="35" t="s">
        <v>11</v>
      </c>
      <c r="H7" s="13">
        <v>3.5</v>
      </c>
      <c r="I7" s="35" t="s">
        <v>11</v>
      </c>
      <c r="L7" s="13">
        <v>3.9</v>
      </c>
    </row>
    <row r="8" spans="2:15" s="28" customFormat="1" ht="14.25">
      <c r="B8" s="2"/>
      <c r="C8" s="2"/>
      <c r="D8" s="2"/>
      <c r="E8" s="38" t="s">
        <v>0</v>
      </c>
      <c r="F8" s="2"/>
      <c r="H8" s="72">
        <v>49</v>
      </c>
      <c r="I8" s="38" t="s">
        <v>0</v>
      </c>
      <c r="L8" s="72">
        <v>41</v>
      </c>
      <c r="O8" s="8" t="s">
        <v>31</v>
      </c>
    </row>
    <row r="9" spans="1:15" s="28" customFormat="1" ht="16.5">
      <c r="A9" s="2"/>
      <c r="B9" s="39" t="s">
        <v>16</v>
      </c>
      <c r="E9" s="31" t="s">
        <v>19</v>
      </c>
      <c r="F9" s="2"/>
      <c r="G9" s="2"/>
      <c r="H9" s="72">
        <v>74</v>
      </c>
      <c r="I9" s="31" t="s">
        <v>19</v>
      </c>
      <c r="J9" s="2"/>
      <c r="L9" s="72">
        <v>62</v>
      </c>
      <c r="M9" s="39" t="s">
        <v>21</v>
      </c>
      <c r="N9" s="2"/>
      <c r="O9" s="9"/>
    </row>
    <row r="10" spans="1:28" s="49" customFormat="1" ht="75.75">
      <c r="A10" s="40" t="s">
        <v>6</v>
      </c>
      <c r="B10" s="41" t="s">
        <v>10</v>
      </c>
      <c r="C10" s="42" t="s">
        <v>8</v>
      </c>
      <c r="D10" s="43" t="s">
        <v>9</v>
      </c>
      <c r="E10" s="44" t="s">
        <v>1</v>
      </c>
      <c r="F10" s="45" t="s">
        <v>2</v>
      </c>
      <c r="G10" s="44" t="s">
        <v>3</v>
      </c>
      <c r="H10" s="46" t="s">
        <v>4</v>
      </c>
      <c r="I10" s="44" t="s">
        <v>1</v>
      </c>
      <c r="J10" s="45" t="s">
        <v>2</v>
      </c>
      <c r="K10" s="44" t="s">
        <v>3</v>
      </c>
      <c r="L10" s="46" t="s">
        <v>4</v>
      </c>
      <c r="M10" s="47" t="s">
        <v>5</v>
      </c>
      <c r="N10" s="47" t="s">
        <v>15</v>
      </c>
      <c r="O10" s="40" t="s">
        <v>20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15" s="28" customFormat="1" ht="12.75" customHeight="1">
      <c r="A11" s="19">
        <v>4</v>
      </c>
      <c r="B11" s="89" t="s">
        <v>34</v>
      </c>
      <c r="C11" s="84" t="s">
        <v>24</v>
      </c>
      <c r="D11" s="84" t="s">
        <v>25</v>
      </c>
      <c r="E11" s="19">
        <v>10</v>
      </c>
      <c r="F11" s="19">
        <v>45.97</v>
      </c>
      <c r="G11" s="20">
        <f>IF(F11=0,120,IF(F11&gt;$H$9,120,IF(F11&lt;$H$8,0,IF($H$9&gt;F11&gt;$H$8,F11-$H$8))))</f>
        <v>0</v>
      </c>
      <c r="H11" s="20">
        <f>IF(G11=120,120,SUM(E11,G11))</f>
        <v>10</v>
      </c>
      <c r="I11" s="19">
        <v>5</v>
      </c>
      <c r="J11" s="20">
        <v>40.37</v>
      </c>
      <c r="K11" s="20">
        <f>IF(J11=0,100,IF(J11&gt;$L$9,100,IF(J11&lt;$L$8,0,IF($L$9&gt;J11&gt;$L$8,J11-$L$8))))</f>
        <v>0</v>
      </c>
      <c r="L11" s="20">
        <f>IF(K11=100,100,SUM(I11,K11))</f>
        <v>5</v>
      </c>
      <c r="M11" s="50">
        <f>SUM(H11,L11)</f>
        <v>15</v>
      </c>
      <c r="N11" s="20">
        <f>SUM(F11,J11)</f>
        <v>86.34</v>
      </c>
      <c r="O11" s="52">
        <v>1</v>
      </c>
    </row>
    <row r="12" spans="1:15" s="28" customFormat="1" ht="12.75" customHeight="1">
      <c r="A12" s="19">
        <v>2</v>
      </c>
      <c r="B12" s="89" t="s">
        <v>56</v>
      </c>
      <c r="C12" s="84" t="s">
        <v>26</v>
      </c>
      <c r="D12" s="85" t="s">
        <v>57</v>
      </c>
      <c r="E12" s="22">
        <v>5</v>
      </c>
      <c r="F12" s="20">
        <v>44.91</v>
      </c>
      <c r="G12" s="20">
        <f>IF(F12=0,120,IF(F12&gt;$H$9,120,IF(F12&lt;$H$8,0,IF($H$9&gt;F12&gt;$H$8,F12-$H$8))))</f>
        <v>0</v>
      </c>
      <c r="H12" s="20">
        <f>IF(G12=120,120,SUM(E12,G12))</f>
        <v>5</v>
      </c>
      <c r="I12" s="22">
        <v>15</v>
      </c>
      <c r="J12" s="20">
        <v>40.9</v>
      </c>
      <c r="K12" s="20">
        <f>IF(J12=0,100,IF(J12&gt;$L$9,100,IF(J12&lt;$L$8,0,IF($L$9&gt;J12&gt;$L$8,J12-$L$8))))</f>
        <v>0</v>
      </c>
      <c r="L12" s="20">
        <f>IF(K12=100,100,SUM(I12,K12))</f>
        <v>15</v>
      </c>
      <c r="M12" s="50">
        <f>SUM(H12,L12)</f>
        <v>20</v>
      </c>
      <c r="N12" s="20">
        <f>SUM(F12,J12)</f>
        <v>85.81</v>
      </c>
      <c r="O12" s="51">
        <v>2</v>
      </c>
    </row>
    <row r="13" spans="1:15" s="28" customFormat="1" ht="12.75" customHeight="1">
      <c r="A13" s="19">
        <v>5</v>
      </c>
      <c r="B13" s="89" t="s">
        <v>32</v>
      </c>
      <c r="C13" s="84" t="s">
        <v>70</v>
      </c>
      <c r="D13" s="84" t="s">
        <v>71</v>
      </c>
      <c r="E13" s="19">
        <v>10</v>
      </c>
      <c r="F13" s="19">
        <v>60</v>
      </c>
      <c r="G13" s="20">
        <f>IF(F13=0,120,IF(F13&gt;$H$9,120,IF(F13&lt;$H$8,0,IF($H$9&gt;F13&gt;$H$8,F13-$H$8))))</f>
        <v>11</v>
      </c>
      <c r="H13" s="20">
        <f>IF(G13=120,120,SUM(E13,G13))</f>
        <v>21</v>
      </c>
      <c r="I13" s="19">
        <v>10</v>
      </c>
      <c r="J13" s="20">
        <v>52.13</v>
      </c>
      <c r="K13" s="20">
        <f>IF(J13=0,100,IF(J13&gt;$L$9,100,IF(J13&lt;$L$8,0,IF($L$9&gt;J13&gt;$L$8,J13-$L$8))))</f>
        <v>11.130000000000003</v>
      </c>
      <c r="L13" s="20">
        <f>IF(K13=100,100,SUM(I13,K13))</f>
        <v>21.130000000000003</v>
      </c>
      <c r="M13" s="50">
        <f>SUM(H13,L13)</f>
        <v>42.13</v>
      </c>
      <c r="N13" s="20">
        <f>SUM(F13,J13)</f>
        <v>112.13</v>
      </c>
      <c r="O13" s="51">
        <v>3</v>
      </c>
    </row>
    <row r="14" spans="1:15" s="28" customFormat="1" ht="12.75" customHeight="1">
      <c r="A14" s="19">
        <v>1</v>
      </c>
      <c r="B14" s="89" t="s">
        <v>32</v>
      </c>
      <c r="C14" s="86" t="s">
        <v>26</v>
      </c>
      <c r="D14" s="86" t="s">
        <v>33</v>
      </c>
      <c r="E14" s="82" t="s">
        <v>72</v>
      </c>
      <c r="F14" s="20"/>
      <c r="G14" s="20">
        <f>IF(F14=0,120,IF(F14&gt;$H$9,120,IF(F14&lt;$H$8,0,IF($H$9&gt;F14&gt;$H$8,F14-$H$8))))</f>
        <v>120</v>
      </c>
      <c r="H14" s="20">
        <f>IF(G14=120,120,SUM(E14,G14))</f>
        <v>120</v>
      </c>
      <c r="I14" s="22">
        <v>0</v>
      </c>
      <c r="J14" s="20">
        <v>43</v>
      </c>
      <c r="K14" s="20">
        <f>IF(J14=0,100,IF(J14&gt;$L$9,100,IF(J14&lt;$L$8,0,IF($L$9&gt;J14&gt;$L$8,J14-$L$8))))</f>
        <v>2</v>
      </c>
      <c r="L14" s="20">
        <f>IF(K14=100,100,SUM(I14,K14))</f>
        <v>2</v>
      </c>
      <c r="M14" s="50">
        <f>SUM(H14,L14)</f>
        <v>122</v>
      </c>
      <c r="N14" s="20">
        <f>SUM(F14,J14)</f>
        <v>43</v>
      </c>
      <c r="O14" s="19"/>
    </row>
    <row r="15" spans="1:15" s="28" customFormat="1" ht="12.75" customHeight="1">
      <c r="A15" s="19">
        <v>3</v>
      </c>
      <c r="B15" s="90" t="s">
        <v>76</v>
      </c>
      <c r="C15" s="88" t="s">
        <v>26</v>
      </c>
      <c r="D15" s="87" t="s">
        <v>77</v>
      </c>
      <c r="E15" s="82" t="s">
        <v>72</v>
      </c>
      <c r="F15" s="20"/>
      <c r="G15" s="20">
        <f>IF(F15=0,120,IF(F15&gt;$H$9,120,IF(F15&lt;$H$8,0,IF($H$9&gt;F15&gt;$H$8,F15-$H$8))))</f>
        <v>120</v>
      </c>
      <c r="H15" s="20">
        <f>IF(G15=120,120,SUM(E15,G15))</f>
        <v>120</v>
      </c>
      <c r="I15" s="22" t="s">
        <v>73</v>
      </c>
      <c r="J15" s="20"/>
      <c r="K15" s="20">
        <f>IF(J15=0,100,IF(J15&gt;$L$9,100,IF(J15&lt;$L$8,0,IF($L$9&gt;J15&gt;$L$8,J15-$L$8))))</f>
        <v>100</v>
      </c>
      <c r="L15" s="20">
        <f>IF(K15=100,100,SUM(I15,K15))</f>
        <v>100</v>
      </c>
      <c r="M15" s="50">
        <f>SUM(H15,L15)</f>
        <v>220</v>
      </c>
      <c r="N15" s="20">
        <f>SUM(F15,J15)</f>
        <v>0</v>
      </c>
      <c r="O15" s="19"/>
    </row>
    <row r="16" spans="1:15" s="28" customFormat="1" ht="12.75" customHeight="1">
      <c r="A16" s="78"/>
      <c r="C16" s="79"/>
      <c r="D16" s="79"/>
      <c r="E16" s="78"/>
      <c r="F16" s="78"/>
      <c r="G16" s="69"/>
      <c r="H16" s="69"/>
      <c r="I16" s="78"/>
      <c r="J16" s="69"/>
      <c r="K16" s="69"/>
      <c r="L16" s="69"/>
      <c r="M16" s="70"/>
      <c r="N16" s="69"/>
      <c r="O16" s="78"/>
    </row>
    <row r="17" ht="25.5" customHeight="1"/>
    <row r="18" ht="12.75">
      <c r="C18" s="11"/>
    </row>
    <row r="19" ht="12.75">
      <c r="C19" s="10"/>
    </row>
    <row r="20" ht="12.75">
      <c r="C20" s="11"/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Elena Ogorodnikova</cp:lastModifiedBy>
  <cp:lastPrinted>2010-02-21T14:13:15Z</cp:lastPrinted>
  <dcterms:created xsi:type="dcterms:W3CDTF">1998-06-06T19:16:33Z</dcterms:created>
  <dcterms:modified xsi:type="dcterms:W3CDTF">2010-04-17T15:59:54Z</dcterms:modified>
  <cp:category/>
  <cp:version/>
  <cp:contentType/>
  <cp:contentStatus/>
</cp:coreProperties>
</file>